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mersportsonline-my.sharepoint.com/personal/oscar_swahn_amersports_com/Documents/Product FW22-23/Alpint/APC Racing 22-23/"/>
    </mc:Choice>
  </mc:AlternateContent>
  <xr:revisionPtr revIDLastSave="241" documentId="8_{1662CB01-C51F-439A-912D-DD25F243BC3D}" xr6:coauthVersionLast="47" xr6:coauthVersionMax="47" xr10:uidLastSave="{2A42B9F5-9AD4-4767-A0D8-02E3DDEC81EF}"/>
  <bookViews>
    <workbookView xWindow="-110" yWindow="-110" windowWidth="19420" windowHeight="10420" xr2:uid="{00000000-000D-0000-FFFF-FFFF00000000}"/>
  </bookViews>
  <sheets>
    <sheet name="Assortm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2" i="1" l="1"/>
  <c r="O184" i="1"/>
  <c r="U111" i="1"/>
  <c r="T97" i="1"/>
  <c r="T52" i="1"/>
  <c r="AN14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T53" i="1"/>
  <c r="T54" i="1"/>
  <c r="T55" i="1"/>
  <c r="T56" i="1"/>
  <c r="T57" i="1"/>
  <c r="T58" i="1"/>
  <c r="T59" i="1"/>
  <c r="T60" i="1"/>
  <c r="X62" i="1"/>
  <c r="N68" i="1"/>
  <c r="N69" i="1"/>
  <c r="N70" i="1"/>
  <c r="N71" i="1"/>
  <c r="N72" i="1"/>
  <c r="L78" i="1"/>
  <c r="L79" i="1"/>
  <c r="L80" i="1"/>
  <c r="Q86" i="1"/>
  <c r="Q87" i="1"/>
  <c r="Q88" i="1"/>
  <c r="Q89" i="1"/>
  <c r="Q90" i="1"/>
  <c r="Q91" i="1"/>
  <c r="T98" i="1"/>
  <c r="T99" i="1"/>
  <c r="U105" i="1"/>
  <c r="U106" i="1"/>
  <c r="U107" i="1"/>
  <c r="U108" i="1"/>
  <c r="U109" i="1"/>
  <c r="U110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L133" i="1"/>
  <c r="L134" i="1"/>
  <c r="L135" i="1"/>
  <c r="L136" i="1"/>
  <c r="L137" i="1"/>
  <c r="L138" i="1"/>
  <c r="L144" i="1"/>
  <c r="Q150" i="1"/>
  <c r="Q151" i="1"/>
  <c r="Q152" i="1"/>
  <c r="Q153" i="1"/>
  <c r="Q154" i="1"/>
  <c r="Q155" i="1"/>
  <c r="Q156" i="1"/>
  <c r="O162" i="1"/>
  <c r="O163" i="1"/>
  <c r="O164" i="1"/>
  <c r="N170" i="1"/>
  <c r="N171" i="1"/>
  <c r="N172" i="1"/>
  <c r="O178" i="1"/>
  <c r="O179" i="1"/>
  <c r="O180" i="1"/>
  <c r="O181" i="1"/>
  <c r="O182" i="1"/>
  <c r="O183" i="1"/>
  <c r="O185" i="1"/>
  <c r="O186" i="1"/>
  <c r="L193" i="1"/>
  <c r="S53" i="1"/>
  <c r="S54" i="1"/>
  <c r="S55" i="1"/>
  <c r="S56" i="1"/>
  <c r="S57" i="1"/>
  <c r="S58" i="1"/>
  <c r="S59" i="1"/>
  <c r="S60" i="1"/>
  <c r="S52" i="1"/>
  <c r="W62" i="1"/>
  <c r="J64" i="1"/>
  <c r="P91" i="1"/>
  <c r="T127" i="1"/>
  <c r="T126" i="1"/>
  <c r="I195" i="1"/>
  <c r="K193" i="1"/>
  <c r="K192" i="1"/>
  <c r="L188" i="1"/>
  <c r="K188" i="1"/>
  <c r="J188" i="1"/>
  <c r="I188" i="1"/>
  <c r="N186" i="1"/>
  <c r="N185" i="1"/>
  <c r="N184" i="1"/>
  <c r="N183" i="1"/>
  <c r="N182" i="1"/>
  <c r="N181" i="1"/>
  <c r="N180" i="1"/>
  <c r="N179" i="1"/>
  <c r="N178" i="1"/>
  <c r="K174" i="1"/>
  <c r="J174" i="1"/>
  <c r="I174" i="1"/>
  <c r="M172" i="1"/>
  <c r="M171" i="1"/>
  <c r="M170" i="1"/>
  <c r="L166" i="1"/>
  <c r="K166" i="1"/>
  <c r="J166" i="1"/>
  <c r="I166" i="1"/>
  <c r="N164" i="1"/>
  <c r="N163" i="1"/>
  <c r="N162" i="1"/>
  <c r="N158" i="1"/>
  <c r="M158" i="1"/>
  <c r="L158" i="1"/>
  <c r="K158" i="1"/>
  <c r="J158" i="1"/>
  <c r="I158" i="1"/>
  <c r="P156" i="1"/>
  <c r="P155" i="1"/>
  <c r="P154" i="1"/>
  <c r="P153" i="1"/>
  <c r="P152" i="1"/>
  <c r="P151" i="1"/>
  <c r="P150" i="1"/>
  <c r="I146" i="1"/>
  <c r="K144" i="1"/>
  <c r="K146" i="1" s="1"/>
  <c r="I140" i="1"/>
  <c r="K138" i="1"/>
  <c r="K137" i="1"/>
  <c r="K136" i="1"/>
  <c r="K135" i="1"/>
  <c r="K134" i="1"/>
  <c r="K133" i="1"/>
  <c r="R129" i="1"/>
  <c r="Q129" i="1"/>
  <c r="P129" i="1"/>
  <c r="O129" i="1"/>
  <c r="N129" i="1"/>
  <c r="M129" i="1"/>
  <c r="L129" i="1"/>
  <c r="K129" i="1"/>
  <c r="J129" i="1"/>
  <c r="I129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Q101" i="1"/>
  <c r="P101" i="1"/>
  <c r="O101" i="1"/>
  <c r="N101" i="1"/>
  <c r="M101" i="1"/>
  <c r="L101" i="1"/>
  <c r="K101" i="1"/>
  <c r="J101" i="1"/>
  <c r="I101" i="1"/>
  <c r="S99" i="1"/>
  <c r="S98" i="1"/>
  <c r="S97" i="1"/>
  <c r="N93" i="1"/>
  <c r="M93" i="1"/>
  <c r="L93" i="1"/>
  <c r="K93" i="1"/>
  <c r="J93" i="1"/>
  <c r="I93" i="1"/>
  <c r="P90" i="1"/>
  <c r="P89" i="1"/>
  <c r="P88" i="1"/>
  <c r="P87" i="1"/>
  <c r="P86" i="1"/>
  <c r="I82" i="1"/>
  <c r="K80" i="1"/>
  <c r="K79" i="1"/>
  <c r="K78" i="1"/>
  <c r="K74" i="1"/>
  <c r="J74" i="1"/>
  <c r="I74" i="1"/>
  <c r="M72" i="1"/>
  <c r="M71" i="1"/>
  <c r="M70" i="1"/>
  <c r="M69" i="1"/>
  <c r="M6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V64" i="1" s="1"/>
  <c r="U48" i="1"/>
  <c r="U64" i="1" s="1"/>
  <c r="T48" i="1"/>
  <c r="S48" i="1"/>
  <c r="R48" i="1"/>
  <c r="R64" i="1" s="1"/>
  <c r="Q48" i="1"/>
  <c r="Q64" i="1" s="1"/>
  <c r="P48" i="1"/>
  <c r="P64" i="1" s="1"/>
  <c r="O48" i="1"/>
  <c r="O64" i="1" s="1"/>
  <c r="N48" i="1"/>
  <c r="N64" i="1" s="1"/>
  <c r="M48" i="1"/>
  <c r="M64" i="1" s="1"/>
  <c r="L48" i="1"/>
  <c r="L64" i="1" s="1"/>
  <c r="K48" i="1"/>
  <c r="K64" i="1" s="1"/>
  <c r="J48" i="1"/>
  <c r="I48" i="1"/>
  <c r="I64" i="1" s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N15" i="1" s="1"/>
  <c r="AM14" i="1"/>
  <c r="S64" i="1" l="1"/>
  <c r="W64" i="1"/>
  <c r="T64" i="1"/>
  <c r="X64" i="1" a="1"/>
  <c r="X64" i="1" s="1"/>
  <c r="L82" i="1"/>
  <c r="Q158" i="1"/>
  <c r="L195" i="1"/>
  <c r="L146" i="1"/>
  <c r="U129" i="1"/>
  <c r="Q93" i="1"/>
  <c r="O188" i="1"/>
  <c r="N174" i="1"/>
  <c r="O166" i="1"/>
  <c r="P93" i="1"/>
  <c r="N74" i="1"/>
  <c r="K82" i="1"/>
  <c r="M74" i="1"/>
  <c r="K195" i="1"/>
  <c r="P158" i="1"/>
  <c r="N188" i="1"/>
  <c r="T129" i="1"/>
  <c r="AM48" i="1"/>
  <c r="AN48" i="1"/>
  <c r="N166" i="1"/>
  <c r="S101" i="1"/>
  <c r="K140" i="1"/>
  <c r="M174" i="1"/>
  <c r="T101" i="1"/>
  <c r="L140" i="1"/>
  <c r="C197" i="1" l="1"/>
  <c r="C198" i="1"/>
  <c r="E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<sst xmlns="http://schemas.openxmlformats.org/spreadsheetml/2006/main" count="842" uniqueCount="428">
  <si>
    <t>ATOMIC - BAGS &amp; PACKS - TRAVEL</t>
  </si>
  <si>
    <t>Black/Black</t>
  </si>
  <si>
    <t>RS DOUBLE SKI WHEELIE</t>
  </si>
  <si>
    <t>KEEP YOUR SKIS TOGETHER</t>
  </si>
  <si>
    <t>RS TRUNK 130L</t>
  </si>
  <si>
    <t>1 800,00 SEK</t>
  </si>
  <si>
    <t>AL5047310</t>
  </si>
  <si>
    <t>450,00 SEK</t>
  </si>
  <si>
    <t>AL5047610</t>
  </si>
  <si>
    <t>Total value (kr)</t>
  </si>
  <si>
    <t>Total units</t>
  </si>
  <si>
    <t>ATOMIC - SKIS - RACE FIS</t>
  </si>
  <si>
    <t>Name</t>
  </si>
  <si>
    <t>Code</t>
  </si>
  <si>
    <t>Variation</t>
  </si>
  <si>
    <t>Description</t>
  </si>
  <si>
    <t>Sug.Retail (kr)</t>
  </si>
  <si>
    <t>165</t>
  </si>
  <si>
    <t>157</t>
  </si>
  <si>
    <t>155</t>
  </si>
  <si>
    <t>145</t>
  </si>
  <si>
    <t>152</t>
  </si>
  <si>
    <t>159</t>
  </si>
  <si>
    <t>166</t>
  </si>
  <si>
    <t>193</t>
  </si>
  <si>
    <t>188</t>
  </si>
  <si>
    <t>183</t>
  </si>
  <si>
    <t>190</t>
  </si>
  <si>
    <t>176</t>
  </si>
  <si>
    <t>187</t>
  </si>
  <si>
    <t>173</t>
  </si>
  <si>
    <t>180</t>
  </si>
  <si>
    <t>212</t>
  </si>
  <si>
    <t>207</t>
  </si>
  <si>
    <t>200</t>
  </si>
  <si>
    <t>185</t>
  </si>
  <si>
    <t>192</t>
  </si>
  <si>
    <t>124</t>
  </si>
  <si>
    <t>131</t>
  </si>
  <si>
    <t>138</t>
  </si>
  <si>
    <t>116</t>
  </si>
  <si>
    <t>120</t>
  </si>
  <si>
    <t>130</t>
  </si>
  <si>
    <t>140</t>
  </si>
  <si>
    <t>150</t>
  </si>
  <si>
    <t>160</t>
  </si>
  <si>
    <t>Unit total</t>
  </si>
  <si>
    <t>Value total (kr)</t>
  </si>
  <si>
    <t>REDSTER S9 FIS M I 165</t>
  </si>
  <si>
    <t>AA0029380+</t>
  </si>
  <si>
    <t>Red</t>
  </si>
  <si>
    <t>New</t>
  </si>
  <si>
    <t/>
  </si>
  <si>
    <t>11 500,00 SEK</t>
  </si>
  <si>
    <t>REDSTER S9 FIS M 165</t>
  </si>
  <si>
    <t>AA0029376+</t>
  </si>
  <si>
    <t>REDSTER S9 FIS W I 157</t>
  </si>
  <si>
    <t>AA0029384+</t>
  </si>
  <si>
    <t>REDSTER S9 FIS W 157</t>
  </si>
  <si>
    <t>AA0028730+</t>
  </si>
  <si>
    <t>REDSTER S9 FIS 155</t>
  </si>
  <si>
    <t>AA0028732+</t>
  </si>
  <si>
    <t>9 200,00 SEK</t>
  </si>
  <si>
    <t>REDSTER S9 FIS</t>
  </si>
  <si>
    <t>AA0029310+</t>
  </si>
  <si>
    <t>3 500,00 SEK</t>
  </si>
  <si>
    <t>7 000,00 SEK</t>
  </si>
  <si>
    <t>REDSTER G9 FIS REVOSHOCK M I 193</t>
  </si>
  <si>
    <t>AA0029356+</t>
  </si>
  <si>
    <t>12 500,00 SEK</t>
  </si>
  <si>
    <t>REDSTER G9 FIS REVOSHOCK W 188</t>
  </si>
  <si>
    <t>AA0028736+</t>
  </si>
  <si>
    <t>REDSTER G9 FIS REVOSHOCK W I 188</t>
  </si>
  <si>
    <t>AA0029354+</t>
  </si>
  <si>
    <t>REDSTER G9 FIS REVOSHOCK W 183</t>
  </si>
  <si>
    <t>AA0028738+</t>
  </si>
  <si>
    <t>REDSTER G9 RS REVOSHOCK I 190</t>
  </si>
  <si>
    <t>AA0029360+</t>
  </si>
  <si>
    <t>REDSTER G9 RS REVOSHOCK I 183</t>
  </si>
  <si>
    <t>AA0029362+</t>
  </si>
  <si>
    <t>REDSTER G9 RS REVOSHOCK 183</t>
  </si>
  <si>
    <t>AA0029572+</t>
  </si>
  <si>
    <t>REDSTER G9 RS REVOSHOCK 176</t>
  </si>
  <si>
    <t>AA0029412+</t>
  </si>
  <si>
    <t>REDSTER G9 FIS REVOSHOCK S</t>
  </si>
  <si>
    <t>AA0028756+</t>
  </si>
  <si>
    <t>AA0028758+</t>
  </si>
  <si>
    <t>REDSTER SG FIS REVOSHOCK M I 212</t>
  </si>
  <si>
    <t>AA0029368+</t>
  </si>
  <si>
    <t>REDSTER SG FIS REVOSHOCK W I 207</t>
  </si>
  <si>
    <t>AA0029374+</t>
  </si>
  <si>
    <t>REDSTER SG FIS REVOSHOCK 200</t>
  </si>
  <si>
    <t>AA0029372+</t>
  </si>
  <si>
    <t>REDSTER SG FIS REVOSHOCK</t>
  </si>
  <si>
    <t>AA0028768+</t>
  </si>
  <si>
    <t>2 600,00 SEK</t>
  </si>
  <si>
    <t>5 200,00 SEK</t>
  </si>
  <si>
    <t>REDSTER S9 FIS J-RP² + COLT 12</t>
  </si>
  <si>
    <t>AAST01552+</t>
  </si>
  <si>
    <t>2 700,00 SEK</t>
  </si>
  <si>
    <t>5 400,00 SEK</t>
  </si>
  <si>
    <t>REDSTER S9 FIS J-RP² + COLT 10</t>
  </si>
  <si>
    <t>AAST01554+</t>
  </si>
  <si>
    <t>AAST01548+</t>
  </si>
  <si>
    <t>REDSTER S9 FIS J-RP² + COLT 7 C</t>
  </si>
  <si>
    <t>AAST01550+</t>
  </si>
  <si>
    <t>2 500,00 SEK</t>
  </si>
  <si>
    <t>5 000,00 SEK</t>
  </si>
  <si>
    <t>REDSTER G9 FIS REVOSHOCK S J + X 14 GW</t>
  </si>
  <si>
    <t>AASS03038+</t>
  </si>
  <si>
    <t>8 500,00 SEK</t>
  </si>
  <si>
    <t>REDSTER G9 FIS REVOSHOCK S J + X 12 GW</t>
  </si>
  <si>
    <t>AASS02708+</t>
  </si>
  <si>
    <t>4 000,00 SEK</t>
  </si>
  <si>
    <t>8 000,00 SEK</t>
  </si>
  <si>
    <t>REDSTER G9 FIS REVOSHOCK S J-RP² + COLT 12</t>
  </si>
  <si>
    <t>AAST01852+</t>
  </si>
  <si>
    <t>REDSTER G9 FIS REVOSHOCK S J-RP² + COLT 10</t>
  </si>
  <si>
    <t>AAST01856+</t>
  </si>
  <si>
    <t>REDSTER G9 FIS J-RP² + COLT 10</t>
  </si>
  <si>
    <t>AAST01544+</t>
  </si>
  <si>
    <t>REDSTER G9 FIS J-RP² + COLT 7 C</t>
  </si>
  <si>
    <t>AAST01546+</t>
  </si>
  <si>
    <t>REDSTER J9 FIS J-RP² + COLT 7 C</t>
  </si>
  <si>
    <t>AAST01726+</t>
  </si>
  <si>
    <t>4 900,00 SEK</t>
  </si>
  <si>
    <t>3 300,00 SEK</t>
  </si>
  <si>
    <t>REDSTER J9 RS J-RP² + COLT 10</t>
  </si>
  <si>
    <t>AAST01536+</t>
  </si>
  <si>
    <t>REDSTER J9 RS J-RP² + COLT 7 C</t>
  </si>
  <si>
    <t>AAST01534+</t>
  </si>
  <si>
    <t>1 500,00 SEK</t>
  </si>
  <si>
    <t>3 000,00 SEK</t>
  </si>
  <si>
    <t>Total</t>
  </si>
  <si>
    <t>ATOMIC - BINDINGS - RACE</t>
  </si>
  <si>
    <t>B70</t>
  </si>
  <si>
    <t>X75</t>
  </si>
  <si>
    <t>W BR</t>
  </si>
  <si>
    <t>X 20 EGA</t>
  </si>
  <si>
    <t>AD5001768+</t>
  </si>
  <si>
    <t>Black/White</t>
  </si>
  <si>
    <t>ICON 30</t>
  </si>
  <si>
    <t>AD5002208+</t>
  </si>
  <si>
    <t>Red/Black</t>
  </si>
  <si>
    <t>ICON 24</t>
  </si>
  <si>
    <t>AD5002210+</t>
  </si>
  <si>
    <t>X 16 VAR</t>
  </si>
  <si>
    <t>AD5001764+</t>
  </si>
  <si>
    <t>X 12 VAR</t>
  </si>
  <si>
    <t>AD5001766+</t>
  </si>
  <si>
    <t>Black</t>
  </si>
  <si>
    <t>1 200,00 SEK</t>
  </si>
  <si>
    <t>ATOMIC - BINDINGS - KIDS</t>
  </si>
  <si>
    <t>B75</t>
  </si>
  <si>
    <t>COLT 12</t>
  </si>
  <si>
    <t>AD5002054+</t>
  </si>
  <si>
    <t>750,00 SEK</t>
  </si>
  <si>
    <t>1 700,00 SEK</t>
  </si>
  <si>
    <t>COLT 10</t>
  </si>
  <si>
    <t>AD5002056+</t>
  </si>
  <si>
    <t>COLT 7 C</t>
  </si>
  <si>
    <t>AD5002186+</t>
  </si>
  <si>
    <t>500,00 SEK</t>
  </si>
  <si>
    <t>1 000,00 SEK</t>
  </si>
  <si>
    <t>ATOMIC - POLES - PISTE</t>
  </si>
  <si>
    <t>110</t>
  </si>
  <si>
    <t>115</t>
  </si>
  <si>
    <t>125</t>
  </si>
  <si>
    <t>135</t>
  </si>
  <si>
    <t>REDSTER RS SL SQS</t>
  </si>
  <si>
    <t>AJ5005676+</t>
  </si>
  <si>
    <t>Red/Carbon</t>
  </si>
  <si>
    <t>REDSTER RS GS SQS</t>
  </si>
  <si>
    <t>AJ5005674+</t>
  </si>
  <si>
    <t>REDSTER ULTRA SQS</t>
  </si>
  <si>
    <t>AJ5005678+</t>
  </si>
  <si>
    <t>1 400,00 SEK</t>
  </si>
  <si>
    <t>REDSTER CARBON SQS</t>
  </si>
  <si>
    <t>AJ5005680+</t>
  </si>
  <si>
    <t>1 100,00 SEK</t>
  </si>
  <si>
    <t>REDSTER RS SQS</t>
  </si>
  <si>
    <t>AJ5005684+</t>
  </si>
  <si>
    <t>ATOMIC - POLES - KIDS</t>
  </si>
  <si>
    <t>70</t>
  </si>
  <si>
    <t>75</t>
  </si>
  <si>
    <t>80</t>
  </si>
  <si>
    <t>85</t>
  </si>
  <si>
    <t>90</t>
  </si>
  <si>
    <t>95</t>
  </si>
  <si>
    <t>100</t>
  </si>
  <si>
    <t>105</t>
  </si>
  <si>
    <t>REDSTER JR SQS</t>
  </si>
  <si>
    <t>AJ5005722+</t>
  </si>
  <si>
    <t>REDSTER JR</t>
  </si>
  <si>
    <t>AJ5005718+</t>
  </si>
  <si>
    <t>350,00 SEK</t>
  </si>
  <si>
    <t>REDSTER GS JR</t>
  </si>
  <si>
    <t>AJ5005720+</t>
  </si>
  <si>
    <t>650,00 SEK</t>
  </si>
  <si>
    <t>ATOMIC - HELMETS - RACE</t>
  </si>
  <si>
    <t>57-59</t>
  </si>
  <si>
    <t>55-57</t>
  </si>
  <si>
    <t>53-55</t>
  </si>
  <si>
    <t>59-61</t>
  </si>
  <si>
    <t>51-53</t>
  </si>
  <si>
    <t>61-63</t>
  </si>
  <si>
    <t>59-63</t>
  </si>
  <si>
    <t>55-59</t>
  </si>
  <si>
    <t>51-55</t>
  </si>
  <si>
    <t>63-65</t>
  </si>
  <si>
    <t>REDSTER WC CTD</t>
  </si>
  <si>
    <t>AN5006116+</t>
  </si>
  <si>
    <t>6 700,00 SEK</t>
  </si>
  <si>
    <t>AN5006120+</t>
  </si>
  <si>
    <t>AN5006122+</t>
  </si>
  <si>
    <t>Grey</t>
  </si>
  <si>
    <t>REDSTER CTD</t>
  </si>
  <si>
    <t>AN5006124+</t>
  </si>
  <si>
    <t>3 700,00 SEK</t>
  </si>
  <si>
    <t>AN5006128+</t>
  </si>
  <si>
    <t>AN5006126+</t>
  </si>
  <si>
    <t>White</t>
  </si>
  <si>
    <t>REDSTER</t>
  </si>
  <si>
    <t>AN5006132+</t>
  </si>
  <si>
    <t>1 300,00 SEK</t>
  </si>
  <si>
    <t>AN5006136+</t>
  </si>
  <si>
    <t>AN5006134+</t>
  </si>
  <si>
    <t>AN5006138+</t>
  </si>
  <si>
    <t>REDSTER JR CTD</t>
  </si>
  <si>
    <t>AN5006298+</t>
  </si>
  <si>
    <t>Black/Grey</t>
  </si>
  <si>
    <t>2 800,00 SEK</t>
  </si>
  <si>
    <t>AN5006300+</t>
  </si>
  <si>
    <t>Light Grey/Grey</t>
  </si>
  <si>
    <t>AN5006142+</t>
  </si>
  <si>
    <t>AN5006146+</t>
  </si>
  <si>
    <t>AN5006150+</t>
  </si>
  <si>
    <t>Scuba Blue</t>
  </si>
  <si>
    <t>AN5006144+</t>
  </si>
  <si>
    <t>REDSTER SL CTD</t>
  </si>
  <si>
    <t>AN5006302+</t>
  </si>
  <si>
    <t>1 600,00 SEK</t>
  </si>
  <si>
    <t>3 200,00 SEK</t>
  </si>
  <si>
    <t>AN5006306+</t>
  </si>
  <si>
    <t>Dark Red</t>
  </si>
  <si>
    <t>AN5006304+</t>
  </si>
  <si>
    <t>REDSTER SL</t>
  </si>
  <si>
    <t>AN5006308+</t>
  </si>
  <si>
    <t>2 000,00 SEK</t>
  </si>
  <si>
    <t>AN5006312+</t>
  </si>
  <si>
    <t>AN5006310+</t>
  </si>
  <si>
    <t>White/Grey</t>
  </si>
  <si>
    <t>ATOMIC - GOGGLES - PISTE</t>
  </si>
  <si>
    <t>NS</t>
  </si>
  <si>
    <t>SAVOR BIG HD RS</t>
  </si>
  <si>
    <t>AN5106210+</t>
  </si>
  <si>
    <t>AN5106208+</t>
  </si>
  <si>
    <t>SAVOR HD RS</t>
  </si>
  <si>
    <t>AN5106306+</t>
  </si>
  <si>
    <t>2 200,00 SEK</t>
  </si>
  <si>
    <t>AN5106308+</t>
  </si>
  <si>
    <t>COUNT 360° HD RS</t>
  </si>
  <si>
    <t>AN5106118+</t>
  </si>
  <si>
    <t>AN5106012+</t>
  </si>
  <si>
    <t>ATOMIC - GOGGLES - KIDS</t>
  </si>
  <si>
    <t>COUNT JR HD RS</t>
  </si>
  <si>
    <t>AN5106100+</t>
  </si>
  <si>
    <t>ATOMIC - BODY PROTECTION - MEN</t>
  </si>
  <si>
    <t>L</t>
  </si>
  <si>
    <t>M</t>
  </si>
  <si>
    <t>S</t>
  </si>
  <si>
    <t>XL</t>
  </si>
  <si>
    <t>XS</t>
  </si>
  <si>
    <t>XXS</t>
  </si>
  <si>
    <t>LIVE SHIELD Vest AMID M</t>
  </si>
  <si>
    <t>AN5205034+</t>
  </si>
  <si>
    <t>All Black</t>
  </si>
  <si>
    <t>AN5205012+</t>
  </si>
  <si>
    <t>AN5205036+</t>
  </si>
  <si>
    <t>Dark Green</t>
  </si>
  <si>
    <t>LIVE SHIELD Vest M</t>
  </si>
  <si>
    <t>AN5205030+</t>
  </si>
  <si>
    <t>AN5205016+</t>
  </si>
  <si>
    <t>LIVE SHIELD</t>
  </si>
  <si>
    <t>AN5205020+</t>
  </si>
  <si>
    <t>LIVE SHIELD Shorts</t>
  </si>
  <si>
    <t>AN5205026+</t>
  </si>
  <si>
    <t>Grey/Black</t>
  </si>
  <si>
    <t>ATOMIC - BODY PROTECTION - WOMEN</t>
  </si>
  <si>
    <t>LIVE SHIELD Vest AMID W</t>
  </si>
  <si>
    <t>AN5205040+</t>
  </si>
  <si>
    <t>Dark Green/Mint Sorbet</t>
  </si>
  <si>
    <t>AN5205038+</t>
  </si>
  <si>
    <t>LIVE SHIELD Vest W</t>
  </si>
  <si>
    <t>AN5205042+</t>
  </si>
  <si>
    <t>ATOMIC - BODY PROTECTION - KIDS</t>
  </si>
  <si>
    <t>LIVE SHIELD AMID JR</t>
  </si>
  <si>
    <t>AN5205032+</t>
  </si>
  <si>
    <t>LIVE SHIELD Vest JR</t>
  </si>
  <si>
    <t>AN5205022+</t>
  </si>
  <si>
    <t>LIVE SHIELD JR</t>
  </si>
  <si>
    <t>AN5205024+</t>
  </si>
  <si>
    <t>ATOMIC - BAGS &amp; PACKS - RACE</t>
  </si>
  <si>
    <t>230</t>
  </si>
  <si>
    <t>205</t>
  </si>
  <si>
    <t>RS PACK 30L</t>
  </si>
  <si>
    <t>AL5050310</t>
  </si>
  <si>
    <t>Red/Rio Red</t>
  </si>
  <si>
    <t>RS PACK 50L</t>
  </si>
  <si>
    <t>AL5045420</t>
  </si>
  <si>
    <t>ATHLETE APPROVED. MADE TO TAKE YOU RACING.</t>
  </si>
  <si>
    <t>RS PACK 90L</t>
  </si>
  <si>
    <t>AL5045320</t>
  </si>
  <si>
    <t>RS HEATED BOOT PACK 230V</t>
  </si>
  <si>
    <t>AL5047210</t>
  </si>
  <si>
    <t>REDSTER FIS SKI BAG 3 PAIRS</t>
  </si>
  <si>
    <t>AL5034720</t>
  </si>
  <si>
    <t>REDSTER  BOOT BAG 4 PAIRS WHEEL</t>
  </si>
  <si>
    <t>AL5025510</t>
  </si>
  <si>
    <t>RS SKI WHEELIE 4 PAIRS +</t>
  </si>
  <si>
    <t>AL5050610</t>
  </si>
  <si>
    <t>GO WHERE THE SNOW TAKES YOU</t>
  </si>
  <si>
    <t>RS GOGGLE CASE 2 PAIRS</t>
  </si>
  <si>
    <t>AL5046410</t>
  </si>
  <si>
    <t>RS SKI FIX 10 PCS</t>
  </si>
  <si>
    <t>AL5049110</t>
  </si>
  <si>
    <t>ATOMIC RACE CENTER</t>
  </si>
  <si>
    <t>Prislista / orderblad</t>
  </si>
  <si>
    <t>FW 22-23</t>
  </si>
  <si>
    <t>ICON</t>
  </si>
  <si>
    <t>X-BIND</t>
  </si>
  <si>
    <t>PKT</t>
  </si>
  <si>
    <t>Rekat utpris</t>
  </si>
  <si>
    <t>AJ5005724</t>
  </si>
  <si>
    <t>HAND GUARD SYSTEM</t>
  </si>
  <si>
    <t>TOOLLESS CHINGURAD (REDSTER)</t>
  </si>
  <si>
    <t>AN5006228</t>
  </si>
  <si>
    <t>BINDNING</t>
  </si>
  <si>
    <t>R = 12,5m</t>
  </si>
  <si>
    <t>R = 12,7m</t>
  </si>
  <si>
    <t>R = 12,1m</t>
  </si>
  <si>
    <t>R = 11,6/11m</t>
  </si>
  <si>
    <t>R &gt; 30m</t>
  </si>
  <si>
    <t>R = 27,5m</t>
  </si>
  <si>
    <t>R = 24m</t>
  </si>
  <si>
    <t>R = 21m</t>
  </si>
  <si>
    <t>173 / 180</t>
  </si>
  <si>
    <t>185 / 192</t>
  </si>
  <si>
    <t>145 / 152</t>
  </si>
  <si>
    <t>124 / 131 / 138</t>
  </si>
  <si>
    <t>152 / 159 / 166</t>
  </si>
  <si>
    <t>120 / 130 / 140 / 150 / 160</t>
  </si>
  <si>
    <t>R = 9 / 11 / 12,5 / 14 / 16m</t>
  </si>
  <si>
    <t>R = 11 / 11,6m</t>
  </si>
  <si>
    <t>R = 8,9 / 9,7 / 10,4m</t>
  </si>
  <si>
    <t>R = 17 / 17,3 / 18,1m</t>
  </si>
  <si>
    <t>124 / 131 / 138 /  145</t>
  </si>
  <si>
    <t>R = 13,5 / 14 / 14,5 / 15m</t>
  </si>
  <si>
    <t>R = 9,7/9m</t>
  </si>
  <si>
    <t>R = 26m</t>
  </si>
  <si>
    <t>R = 20 / 24m</t>
  </si>
  <si>
    <t>R &gt;45m</t>
  </si>
  <si>
    <t>R &gt;40m</t>
  </si>
  <si>
    <t>R = 35m</t>
  </si>
  <si>
    <t>R = 30 / 35m</t>
  </si>
  <si>
    <t>21/21.5</t>
  </si>
  <si>
    <t>22/22.5</t>
  </si>
  <si>
    <t>23/23.5</t>
  </si>
  <si>
    <t>24/24.5</t>
  </si>
  <si>
    <t>25/25.5</t>
  </si>
  <si>
    <t>26/26.5</t>
  </si>
  <si>
    <t>27/27.5</t>
  </si>
  <si>
    <t>28/28.5</t>
  </si>
  <si>
    <t>29/29.5</t>
  </si>
  <si>
    <t>Antal</t>
  </si>
  <si>
    <t>Summa kr</t>
  </si>
  <si>
    <t>REDSTER TI 150 LIFTED</t>
  </si>
  <si>
    <t>AE5025980+</t>
  </si>
  <si>
    <t>REDSTER TI 130</t>
  </si>
  <si>
    <t>AE5024340+</t>
  </si>
  <si>
    <t>REDSTER TI 110</t>
  </si>
  <si>
    <t>AE5024360+</t>
  </si>
  <si>
    <t>REDSTER STI 150 LIFTED</t>
  </si>
  <si>
    <t>AE5025960+</t>
  </si>
  <si>
    <t>REDSTER STI 130</t>
  </si>
  <si>
    <t>AE5024380+</t>
  </si>
  <si>
    <t>REDSTER STI 110</t>
  </si>
  <si>
    <t>AE5024400+</t>
  </si>
  <si>
    <t>REDSTER STI 90 LC</t>
  </si>
  <si>
    <t>AE5024420+</t>
  </si>
  <si>
    <t>REDSTER STI 70 LC</t>
  </si>
  <si>
    <t>AE5024440+</t>
  </si>
  <si>
    <t>REDSTER CS 70 LC</t>
  </si>
  <si>
    <t>AE5024520+</t>
  </si>
  <si>
    <t>REDSTER JR 60 RS</t>
  </si>
  <si>
    <t>AE5025440+</t>
  </si>
  <si>
    <t>18/18.5</t>
  </si>
  <si>
    <t>19/19.5</t>
  </si>
  <si>
    <t>20/20.5</t>
  </si>
  <si>
    <t>15</t>
  </si>
  <si>
    <t>16</t>
  </si>
  <si>
    <t>17</t>
  </si>
  <si>
    <t>7700 SEK</t>
  </si>
  <si>
    <t>7000 SEK</t>
  </si>
  <si>
    <t>5600 SEK</t>
  </si>
  <si>
    <t>3600 SEK</t>
  </si>
  <si>
    <t>3000 SEK</t>
  </si>
  <si>
    <t>ATOMIC - BOOTS - RACE</t>
  </si>
  <si>
    <t>Läst</t>
  </si>
  <si>
    <t>12--20</t>
  </si>
  <si>
    <t>20--30</t>
  </si>
  <si>
    <t>14--24</t>
  </si>
  <si>
    <t>8--16</t>
  </si>
  <si>
    <t>4--12</t>
  </si>
  <si>
    <t>3--10</t>
  </si>
  <si>
    <t>2--7,5</t>
  </si>
  <si>
    <t>DIN</t>
  </si>
  <si>
    <t>3 linser RACE</t>
  </si>
  <si>
    <t>BÅGE till REDSTER SR &amp; JR</t>
  </si>
  <si>
    <t>Inkl Shocksense</t>
  </si>
  <si>
    <t>Namn</t>
  </si>
  <si>
    <t>Mobil</t>
  </si>
  <si>
    <t>E-post</t>
  </si>
  <si>
    <t>APC Klubbpris</t>
  </si>
  <si>
    <t>Summa SEK inkl moms</t>
  </si>
  <si>
    <t>Specefik förfrågan vid behov</t>
  </si>
  <si>
    <t>Passar alla Redster SQS stavar</t>
  </si>
  <si>
    <t>Godkänd för alpin racing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</si>
</sst>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27"/>
      </patternFill>
    </fill>
    <fill>
      <patternFill patternType="darkUp">
        <fgColor theme="0" tint="-0.14996795556505021"/>
        <bgColor theme="1" tint="0.499984740745262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2" applyFont="1" applyBorder="1" applyAlignment="1">
      <alignment horizontal="center" vertical="center"/>
    </xf>
    <xf numFmtId="49" fontId="5" fillId="0" borderId="0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0" fillId="4" borderId="2" xfId="0" applyFill="1" applyBorder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0" fillId="4" borderId="0" xfId="0" applyFill="1"/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6" fillId="4" borderId="9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center" vertical="center"/>
    </xf>
    <xf numFmtId="4" fontId="3" fillId="4" borderId="10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9" xfId="0" applyFill="1" applyBorder="1"/>
    <xf numFmtId="0" fontId="4" fillId="0" borderId="0" xfId="0" applyFont="1" applyAlignment="1">
      <alignment horizontal="center" vertical="center" wrapText="1"/>
    </xf>
    <xf numFmtId="16" fontId="4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8" fillId="4" borderId="5" xfId="3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</cellXfs>
  <cellStyles count="4">
    <cellStyle name="Hyperlink" xfId="3" builtinId="8"/>
    <cellStyle name="Normal" xfId="0" builtinId="0"/>
    <cellStyle name="Normal 2" xfId="1" xr:uid="{00000000-0005-0000-0000-000001000000}"/>
    <cellStyle name="Standard 3" xfId="2" xr:uid="{C7A5284A-FF58-460E-9E3F-869A6ADF0B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84" Type="http://schemas.openxmlformats.org/officeDocument/2006/relationships/image" Target="../media/image84.jpg"/><Relationship Id="rId89" Type="http://schemas.openxmlformats.org/officeDocument/2006/relationships/image" Target="../media/image89.jpg"/><Relationship Id="rId112" Type="http://schemas.openxmlformats.org/officeDocument/2006/relationships/image" Target="../media/image112.pn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07" Type="http://schemas.openxmlformats.org/officeDocument/2006/relationships/image" Target="../media/image107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87" Type="http://schemas.openxmlformats.org/officeDocument/2006/relationships/image" Target="../media/image87.jpg"/><Relationship Id="rId102" Type="http://schemas.openxmlformats.org/officeDocument/2006/relationships/image" Target="../media/image102.jpg"/><Relationship Id="rId110" Type="http://schemas.openxmlformats.org/officeDocument/2006/relationships/image" Target="../media/image110.pn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Relationship Id="rId90" Type="http://schemas.openxmlformats.org/officeDocument/2006/relationships/image" Target="../media/image90.jpg"/><Relationship Id="rId95" Type="http://schemas.openxmlformats.org/officeDocument/2006/relationships/image" Target="../media/image95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77" Type="http://schemas.openxmlformats.org/officeDocument/2006/relationships/image" Target="../media/image77.jpg"/><Relationship Id="rId100" Type="http://schemas.openxmlformats.org/officeDocument/2006/relationships/image" Target="../media/image100.jpg"/><Relationship Id="rId105" Type="http://schemas.openxmlformats.org/officeDocument/2006/relationships/image" Target="../media/image105.jpg"/><Relationship Id="rId113" Type="http://schemas.openxmlformats.org/officeDocument/2006/relationships/image" Target="../media/image113.pn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80" Type="http://schemas.openxmlformats.org/officeDocument/2006/relationships/image" Target="../media/image80.jpg"/><Relationship Id="rId85" Type="http://schemas.openxmlformats.org/officeDocument/2006/relationships/image" Target="../media/image85.jpg"/><Relationship Id="rId93" Type="http://schemas.openxmlformats.org/officeDocument/2006/relationships/image" Target="../media/image93.jpg"/><Relationship Id="rId98" Type="http://schemas.openxmlformats.org/officeDocument/2006/relationships/image" Target="../media/image98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103" Type="http://schemas.openxmlformats.org/officeDocument/2006/relationships/image" Target="../media/image103.jpg"/><Relationship Id="rId108" Type="http://schemas.openxmlformats.org/officeDocument/2006/relationships/image" Target="../media/image108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83" Type="http://schemas.openxmlformats.org/officeDocument/2006/relationships/image" Target="../media/image83.jpg"/><Relationship Id="rId88" Type="http://schemas.openxmlformats.org/officeDocument/2006/relationships/image" Target="../media/image88.jpg"/><Relationship Id="rId91" Type="http://schemas.openxmlformats.org/officeDocument/2006/relationships/image" Target="../media/image91.jpg"/><Relationship Id="rId96" Type="http://schemas.openxmlformats.org/officeDocument/2006/relationships/image" Target="../media/image96.jpg"/><Relationship Id="rId111" Type="http://schemas.openxmlformats.org/officeDocument/2006/relationships/image" Target="../media/image111.pn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6" Type="http://schemas.openxmlformats.org/officeDocument/2006/relationships/image" Target="../media/image106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81" Type="http://schemas.openxmlformats.org/officeDocument/2006/relationships/image" Target="../media/image81.jpg"/><Relationship Id="rId86" Type="http://schemas.openxmlformats.org/officeDocument/2006/relationships/image" Target="../media/image86.jpg"/><Relationship Id="rId94" Type="http://schemas.openxmlformats.org/officeDocument/2006/relationships/image" Target="../media/image94.jpg"/><Relationship Id="rId99" Type="http://schemas.openxmlformats.org/officeDocument/2006/relationships/image" Target="../media/image99.jpg"/><Relationship Id="rId101" Type="http://schemas.openxmlformats.org/officeDocument/2006/relationships/image" Target="../media/image10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109" Type="http://schemas.openxmlformats.org/officeDocument/2006/relationships/image" Target="../media/image109.pn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97" Type="http://schemas.openxmlformats.org/officeDocument/2006/relationships/image" Target="../media/image97.jpg"/><Relationship Id="rId104" Type="http://schemas.openxmlformats.org/officeDocument/2006/relationships/image" Target="../media/image104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92" Type="http://schemas.openxmlformats.org/officeDocument/2006/relationships/image" Target="../media/image9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13</xdr:row>
      <xdr:rowOff>327562</xdr:rowOff>
    </xdr:from>
    <xdr:to>
      <xdr:col>0</xdr:col>
      <xdr:colOff>762000</xdr:colOff>
      <xdr:row>13</xdr:row>
      <xdr:rowOff>434437</xdr:rowOff>
    </xdr:to>
    <xdr:pic>
      <xdr:nvPicPr>
        <xdr:cNvPr id="2" name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14</xdr:row>
      <xdr:rowOff>327562</xdr:rowOff>
    </xdr:from>
    <xdr:to>
      <xdr:col>0</xdr:col>
      <xdr:colOff>762000</xdr:colOff>
      <xdr:row>14</xdr:row>
      <xdr:rowOff>434437</xdr:rowOff>
    </xdr:to>
    <xdr:pic>
      <xdr:nvPicPr>
        <xdr:cNvPr id="3" name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15</xdr:row>
      <xdr:rowOff>327562</xdr:rowOff>
    </xdr:from>
    <xdr:to>
      <xdr:col>0</xdr:col>
      <xdr:colOff>762000</xdr:colOff>
      <xdr:row>15</xdr:row>
      <xdr:rowOff>434437</xdr:rowOff>
    </xdr:to>
    <xdr:pic>
      <xdr:nvPicPr>
        <xdr:cNvPr id="4" name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16</xdr:row>
      <xdr:rowOff>330375</xdr:rowOff>
    </xdr:from>
    <xdr:to>
      <xdr:col>0</xdr:col>
      <xdr:colOff>762000</xdr:colOff>
      <xdr:row>16</xdr:row>
      <xdr:rowOff>431625</xdr:rowOff>
    </xdr:to>
    <xdr:pic>
      <xdr:nvPicPr>
        <xdr:cNvPr id="5" name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17</xdr:row>
      <xdr:rowOff>330375</xdr:rowOff>
    </xdr:from>
    <xdr:to>
      <xdr:col>0</xdr:col>
      <xdr:colOff>762000</xdr:colOff>
      <xdr:row>17</xdr:row>
      <xdr:rowOff>431625</xdr:rowOff>
    </xdr:to>
    <xdr:pic>
      <xdr:nvPicPr>
        <xdr:cNvPr id="6" name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18</xdr:row>
      <xdr:rowOff>358500</xdr:rowOff>
    </xdr:from>
    <xdr:to>
      <xdr:col>0</xdr:col>
      <xdr:colOff>762000</xdr:colOff>
      <xdr:row>18</xdr:row>
      <xdr:rowOff>403500</xdr:rowOff>
    </xdr:to>
    <xdr:pic>
      <xdr:nvPicPr>
        <xdr:cNvPr id="7" name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19</xdr:row>
      <xdr:rowOff>338812</xdr:rowOff>
    </xdr:from>
    <xdr:to>
      <xdr:col>0</xdr:col>
      <xdr:colOff>762000</xdr:colOff>
      <xdr:row>19</xdr:row>
      <xdr:rowOff>423187</xdr:rowOff>
    </xdr:to>
    <xdr:pic>
      <xdr:nvPicPr>
        <xdr:cNvPr id="8" name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20</xdr:row>
      <xdr:rowOff>336000</xdr:rowOff>
    </xdr:from>
    <xdr:to>
      <xdr:col>0</xdr:col>
      <xdr:colOff>762000</xdr:colOff>
      <xdr:row>20</xdr:row>
      <xdr:rowOff>426000</xdr:rowOff>
    </xdr:to>
    <xdr:pic>
      <xdr:nvPicPr>
        <xdr:cNvPr id="9" name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21</xdr:row>
      <xdr:rowOff>338812</xdr:rowOff>
    </xdr:from>
    <xdr:to>
      <xdr:col>0</xdr:col>
      <xdr:colOff>762000</xdr:colOff>
      <xdr:row>21</xdr:row>
      <xdr:rowOff>423187</xdr:rowOff>
    </xdr:to>
    <xdr:pic>
      <xdr:nvPicPr>
        <xdr:cNvPr id="10" name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22</xdr:row>
      <xdr:rowOff>336000</xdr:rowOff>
    </xdr:from>
    <xdr:to>
      <xdr:col>0</xdr:col>
      <xdr:colOff>762000</xdr:colOff>
      <xdr:row>22</xdr:row>
      <xdr:rowOff>426000</xdr:rowOff>
    </xdr:to>
    <xdr:pic>
      <xdr:nvPicPr>
        <xdr:cNvPr id="11" name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23</xdr:row>
      <xdr:rowOff>341625</xdr:rowOff>
    </xdr:from>
    <xdr:to>
      <xdr:col>0</xdr:col>
      <xdr:colOff>762000</xdr:colOff>
      <xdr:row>23</xdr:row>
      <xdr:rowOff>420375</xdr:rowOff>
    </xdr:to>
    <xdr:pic>
      <xdr:nvPicPr>
        <xdr:cNvPr id="12" name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24</xdr:row>
      <xdr:rowOff>341625</xdr:rowOff>
    </xdr:from>
    <xdr:to>
      <xdr:col>0</xdr:col>
      <xdr:colOff>762000</xdr:colOff>
      <xdr:row>24</xdr:row>
      <xdr:rowOff>420375</xdr:rowOff>
    </xdr:to>
    <xdr:pic>
      <xdr:nvPicPr>
        <xdr:cNvPr id="13" name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25</xdr:row>
      <xdr:rowOff>338812</xdr:rowOff>
    </xdr:from>
    <xdr:to>
      <xdr:col>0</xdr:col>
      <xdr:colOff>762000</xdr:colOff>
      <xdr:row>25</xdr:row>
      <xdr:rowOff>423187</xdr:rowOff>
    </xdr:to>
    <xdr:pic>
      <xdr:nvPicPr>
        <xdr:cNvPr id="14" name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26</xdr:row>
      <xdr:rowOff>338812</xdr:rowOff>
    </xdr:from>
    <xdr:to>
      <xdr:col>0</xdr:col>
      <xdr:colOff>762000</xdr:colOff>
      <xdr:row>26</xdr:row>
      <xdr:rowOff>423187</xdr:rowOff>
    </xdr:to>
    <xdr:pic>
      <xdr:nvPicPr>
        <xdr:cNvPr id="15" name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27</xdr:row>
      <xdr:rowOff>338812</xdr:rowOff>
    </xdr:from>
    <xdr:to>
      <xdr:col>0</xdr:col>
      <xdr:colOff>762000</xdr:colOff>
      <xdr:row>27</xdr:row>
      <xdr:rowOff>423187</xdr:rowOff>
    </xdr:to>
    <xdr:pic>
      <xdr:nvPicPr>
        <xdr:cNvPr id="16" name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28</xdr:row>
      <xdr:rowOff>338812</xdr:rowOff>
    </xdr:from>
    <xdr:to>
      <xdr:col>0</xdr:col>
      <xdr:colOff>762000</xdr:colOff>
      <xdr:row>28</xdr:row>
      <xdr:rowOff>423187</xdr:rowOff>
    </xdr:to>
    <xdr:pic>
      <xdr:nvPicPr>
        <xdr:cNvPr id="17" name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29</xdr:row>
      <xdr:rowOff>350062</xdr:rowOff>
    </xdr:from>
    <xdr:to>
      <xdr:col>0</xdr:col>
      <xdr:colOff>762000</xdr:colOff>
      <xdr:row>29</xdr:row>
      <xdr:rowOff>411937</xdr:rowOff>
    </xdr:to>
    <xdr:pic>
      <xdr:nvPicPr>
        <xdr:cNvPr id="18" name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30</xdr:row>
      <xdr:rowOff>350062</xdr:rowOff>
    </xdr:from>
    <xdr:to>
      <xdr:col>0</xdr:col>
      <xdr:colOff>762000</xdr:colOff>
      <xdr:row>30</xdr:row>
      <xdr:rowOff>411937</xdr:rowOff>
    </xdr:to>
    <xdr:pic>
      <xdr:nvPicPr>
        <xdr:cNvPr id="19" name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31</xdr:row>
      <xdr:rowOff>347250</xdr:rowOff>
    </xdr:from>
    <xdr:to>
      <xdr:col>0</xdr:col>
      <xdr:colOff>762000</xdr:colOff>
      <xdr:row>31</xdr:row>
      <xdr:rowOff>414750</xdr:rowOff>
    </xdr:to>
    <xdr:pic>
      <xdr:nvPicPr>
        <xdr:cNvPr id="20" name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32</xdr:row>
      <xdr:rowOff>344437</xdr:rowOff>
    </xdr:from>
    <xdr:to>
      <xdr:col>0</xdr:col>
      <xdr:colOff>762000</xdr:colOff>
      <xdr:row>32</xdr:row>
      <xdr:rowOff>417562</xdr:rowOff>
    </xdr:to>
    <xdr:pic>
      <xdr:nvPicPr>
        <xdr:cNvPr id="21" name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33</xdr:row>
      <xdr:rowOff>327562</xdr:rowOff>
    </xdr:from>
    <xdr:to>
      <xdr:col>0</xdr:col>
      <xdr:colOff>762000</xdr:colOff>
      <xdr:row>33</xdr:row>
      <xdr:rowOff>434437</xdr:rowOff>
    </xdr:to>
    <xdr:pic>
      <xdr:nvPicPr>
        <xdr:cNvPr id="23" name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34</xdr:row>
      <xdr:rowOff>324749</xdr:rowOff>
    </xdr:from>
    <xdr:to>
      <xdr:col>0</xdr:col>
      <xdr:colOff>762000</xdr:colOff>
      <xdr:row>34</xdr:row>
      <xdr:rowOff>437250</xdr:rowOff>
    </xdr:to>
    <xdr:pic>
      <xdr:nvPicPr>
        <xdr:cNvPr id="24" name="Picture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35</xdr:row>
      <xdr:rowOff>319125</xdr:rowOff>
    </xdr:from>
    <xdr:to>
      <xdr:col>0</xdr:col>
      <xdr:colOff>762000</xdr:colOff>
      <xdr:row>35</xdr:row>
      <xdr:rowOff>442875</xdr:rowOff>
    </xdr:to>
    <xdr:pic>
      <xdr:nvPicPr>
        <xdr:cNvPr id="26" name="Picture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36</xdr:row>
      <xdr:rowOff>319125</xdr:rowOff>
    </xdr:from>
    <xdr:to>
      <xdr:col>0</xdr:col>
      <xdr:colOff>762000</xdr:colOff>
      <xdr:row>36</xdr:row>
      <xdr:rowOff>442875</xdr:rowOff>
    </xdr:to>
    <xdr:pic>
      <xdr:nvPicPr>
        <xdr:cNvPr id="27" name="Picture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37</xdr:row>
      <xdr:rowOff>333187</xdr:rowOff>
    </xdr:from>
    <xdr:to>
      <xdr:col>0</xdr:col>
      <xdr:colOff>762000</xdr:colOff>
      <xdr:row>37</xdr:row>
      <xdr:rowOff>428812</xdr:rowOff>
    </xdr:to>
    <xdr:pic>
      <xdr:nvPicPr>
        <xdr:cNvPr id="28" name="Picture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38</xdr:row>
      <xdr:rowOff>333187</xdr:rowOff>
    </xdr:from>
    <xdr:to>
      <xdr:col>0</xdr:col>
      <xdr:colOff>762000</xdr:colOff>
      <xdr:row>38</xdr:row>
      <xdr:rowOff>428812</xdr:rowOff>
    </xdr:to>
    <xdr:pic>
      <xdr:nvPicPr>
        <xdr:cNvPr id="29" name="Picture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39</xdr:row>
      <xdr:rowOff>330375</xdr:rowOff>
    </xdr:from>
    <xdr:to>
      <xdr:col>0</xdr:col>
      <xdr:colOff>762000</xdr:colOff>
      <xdr:row>39</xdr:row>
      <xdr:rowOff>431625</xdr:rowOff>
    </xdr:to>
    <xdr:pic>
      <xdr:nvPicPr>
        <xdr:cNvPr id="31" name="Picture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40</xdr:row>
      <xdr:rowOff>333187</xdr:rowOff>
    </xdr:from>
    <xdr:to>
      <xdr:col>0</xdr:col>
      <xdr:colOff>762000</xdr:colOff>
      <xdr:row>40</xdr:row>
      <xdr:rowOff>428812</xdr:rowOff>
    </xdr:to>
    <xdr:pic>
      <xdr:nvPicPr>
        <xdr:cNvPr id="32" name="Picture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41</xdr:row>
      <xdr:rowOff>321937</xdr:rowOff>
    </xdr:from>
    <xdr:to>
      <xdr:col>0</xdr:col>
      <xdr:colOff>762000</xdr:colOff>
      <xdr:row>41</xdr:row>
      <xdr:rowOff>440062</xdr:rowOff>
    </xdr:to>
    <xdr:pic>
      <xdr:nvPicPr>
        <xdr:cNvPr id="35" name="Picture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42</xdr:row>
      <xdr:rowOff>321937</xdr:rowOff>
    </xdr:from>
    <xdr:to>
      <xdr:col>0</xdr:col>
      <xdr:colOff>762000</xdr:colOff>
      <xdr:row>42</xdr:row>
      <xdr:rowOff>440062</xdr:rowOff>
    </xdr:to>
    <xdr:pic>
      <xdr:nvPicPr>
        <xdr:cNvPr id="36" name="Picture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</xdr:colOff>
      <xdr:row>43</xdr:row>
      <xdr:rowOff>47625</xdr:rowOff>
    </xdr:from>
    <xdr:to>
      <xdr:col>0</xdr:col>
      <xdr:colOff>738187</xdr:colOff>
      <xdr:row>43</xdr:row>
      <xdr:rowOff>714375</xdr:rowOff>
    </xdr:to>
    <xdr:pic>
      <xdr:nvPicPr>
        <xdr:cNvPr id="38" name="Picture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44</xdr:row>
      <xdr:rowOff>321937</xdr:rowOff>
    </xdr:from>
    <xdr:to>
      <xdr:col>0</xdr:col>
      <xdr:colOff>762000</xdr:colOff>
      <xdr:row>44</xdr:row>
      <xdr:rowOff>440062</xdr:rowOff>
    </xdr:to>
    <xdr:pic>
      <xdr:nvPicPr>
        <xdr:cNvPr id="40" name="Picture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45</xdr:row>
      <xdr:rowOff>321937</xdr:rowOff>
    </xdr:from>
    <xdr:to>
      <xdr:col>0</xdr:col>
      <xdr:colOff>762000</xdr:colOff>
      <xdr:row>45</xdr:row>
      <xdr:rowOff>440062</xdr:rowOff>
    </xdr:to>
    <xdr:pic>
      <xdr:nvPicPr>
        <xdr:cNvPr id="41" name="Picture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67</xdr:row>
      <xdr:rowOff>319125</xdr:rowOff>
    </xdr:from>
    <xdr:to>
      <xdr:col>0</xdr:col>
      <xdr:colOff>762000</xdr:colOff>
      <xdr:row>67</xdr:row>
      <xdr:rowOff>442875</xdr:rowOff>
    </xdr:to>
    <xdr:pic>
      <xdr:nvPicPr>
        <xdr:cNvPr id="42" name="Picture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68</xdr:row>
      <xdr:rowOff>321937</xdr:rowOff>
    </xdr:from>
    <xdr:to>
      <xdr:col>0</xdr:col>
      <xdr:colOff>762000</xdr:colOff>
      <xdr:row>68</xdr:row>
      <xdr:rowOff>440062</xdr:rowOff>
    </xdr:to>
    <xdr:pic>
      <xdr:nvPicPr>
        <xdr:cNvPr id="43" name="Picture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69</xdr:row>
      <xdr:rowOff>321937</xdr:rowOff>
    </xdr:from>
    <xdr:to>
      <xdr:col>0</xdr:col>
      <xdr:colOff>762000</xdr:colOff>
      <xdr:row>69</xdr:row>
      <xdr:rowOff>440062</xdr:rowOff>
    </xdr:to>
    <xdr:pic>
      <xdr:nvPicPr>
        <xdr:cNvPr id="44" name="Picture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70</xdr:row>
      <xdr:rowOff>321937</xdr:rowOff>
    </xdr:from>
    <xdr:to>
      <xdr:col>0</xdr:col>
      <xdr:colOff>762000</xdr:colOff>
      <xdr:row>70</xdr:row>
      <xdr:rowOff>440062</xdr:rowOff>
    </xdr:to>
    <xdr:pic>
      <xdr:nvPicPr>
        <xdr:cNvPr id="45" name="Picture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71</xdr:row>
      <xdr:rowOff>321937</xdr:rowOff>
    </xdr:from>
    <xdr:to>
      <xdr:col>0</xdr:col>
      <xdr:colOff>762000</xdr:colOff>
      <xdr:row>71</xdr:row>
      <xdr:rowOff>440062</xdr:rowOff>
    </xdr:to>
    <xdr:pic>
      <xdr:nvPicPr>
        <xdr:cNvPr id="46" name="Picture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77</xdr:row>
      <xdr:rowOff>305062</xdr:rowOff>
    </xdr:from>
    <xdr:to>
      <xdr:col>0</xdr:col>
      <xdr:colOff>762000</xdr:colOff>
      <xdr:row>77</xdr:row>
      <xdr:rowOff>456937</xdr:rowOff>
    </xdr:to>
    <xdr:pic>
      <xdr:nvPicPr>
        <xdr:cNvPr id="51" name="Picture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78</xdr:row>
      <xdr:rowOff>305062</xdr:rowOff>
    </xdr:from>
    <xdr:to>
      <xdr:col>0</xdr:col>
      <xdr:colOff>762000</xdr:colOff>
      <xdr:row>78</xdr:row>
      <xdr:rowOff>456937</xdr:rowOff>
    </xdr:to>
    <xdr:pic>
      <xdr:nvPicPr>
        <xdr:cNvPr id="52" name="Picture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79</xdr:row>
      <xdr:rowOff>305062</xdr:rowOff>
    </xdr:from>
    <xdr:to>
      <xdr:col>0</xdr:col>
      <xdr:colOff>762000</xdr:colOff>
      <xdr:row>79</xdr:row>
      <xdr:rowOff>456937</xdr:rowOff>
    </xdr:to>
    <xdr:pic>
      <xdr:nvPicPr>
        <xdr:cNvPr id="53" name="Picture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341812</xdr:colOff>
      <xdr:row>85</xdr:row>
      <xdr:rowOff>47625</xdr:rowOff>
    </xdr:from>
    <xdr:to>
      <xdr:col>0</xdr:col>
      <xdr:colOff>467812</xdr:colOff>
      <xdr:row>85</xdr:row>
      <xdr:rowOff>714375</xdr:rowOff>
    </xdr:to>
    <xdr:pic>
      <xdr:nvPicPr>
        <xdr:cNvPr id="54" name="Picture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341812</xdr:colOff>
      <xdr:row>86</xdr:row>
      <xdr:rowOff>47625</xdr:rowOff>
    </xdr:from>
    <xdr:to>
      <xdr:col>0</xdr:col>
      <xdr:colOff>467812</xdr:colOff>
      <xdr:row>86</xdr:row>
      <xdr:rowOff>714375</xdr:rowOff>
    </xdr:to>
    <xdr:pic>
      <xdr:nvPicPr>
        <xdr:cNvPr id="55" name="Picture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341812</xdr:colOff>
      <xdr:row>87</xdr:row>
      <xdr:rowOff>47625</xdr:rowOff>
    </xdr:from>
    <xdr:to>
      <xdr:col>0</xdr:col>
      <xdr:colOff>467812</xdr:colOff>
      <xdr:row>87</xdr:row>
      <xdr:rowOff>714375</xdr:rowOff>
    </xdr:to>
    <xdr:pic>
      <xdr:nvPicPr>
        <xdr:cNvPr id="56" name="Picture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341812</xdr:colOff>
      <xdr:row>88</xdr:row>
      <xdr:rowOff>47625</xdr:rowOff>
    </xdr:from>
    <xdr:to>
      <xdr:col>0</xdr:col>
      <xdr:colOff>467812</xdr:colOff>
      <xdr:row>88</xdr:row>
      <xdr:rowOff>714375</xdr:rowOff>
    </xdr:to>
    <xdr:pic>
      <xdr:nvPicPr>
        <xdr:cNvPr id="57" name="Picture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341812</xdr:colOff>
      <xdr:row>89</xdr:row>
      <xdr:rowOff>73025</xdr:rowOff>
    </xdr:from>
    <xdr:to>
      <xdr:col>0</xdr:col>
      <xdr:colOff>467812</xdr:colOff>
      <xdr:row>89</xdr:row>
      <xdr:rowOff>739775</xdr:rowOff>
    </xdr:to>
    <xdr:pic>
      <xdr:nvPicPr>
        <xdr:cNvPr id="58" name="Picture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812" y="40230425"/>
          <a:ext cx="126000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336562</xdr:colOff>
      <xdr:row>96</xdr:row>
      <xdr:rowOff>47625</xdr:rowOff>
    </xdr:from>
    <xdr:to>
      <xdr:col>0</xdr:col>
      <xdr:colOff>473062</xdr:colOff>
      <xdr:row>96</xdr:row>
      <xdr:rowOff>714375</xdr:rowOff>
    </xdr:to>
    <xdr:pic>
      <xdr:nvPicPr>
        <xdr:cNvPr id="59" name="Picture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333937</xdr:colOff>
      <xdr:row>97</xdr:row>
      <xdr:rowOff>47625</xdr:rowOff>
    </xdr:from>
    <xdr:to>
      <xdr:col>0</xdr:col>
      <xdr:colOff>475687</xdr:colOff>
      <xdr:row>97</xdr:row>
      <xdr:rowOff>714375</xdr:rowOff>
    </xdr:to>
    <xdr:pic>
      <xdr:nvPicPr>
        <xdr:cNvPr id="60" name="Picture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341812</xdr:colOff>
      <xdr:row>98</xdr:row>
      <xdr:rowOff>47625</xdr:rowOff>
    </xdr:from>
    <xdr:to>
      <xdr:col>0</xdr:col>
      <xdr:colOff>467812</xdr:colOff>
      <xdr:row>98</xdr:row>
      <xdr:rowOff>714375</xdr:rowOff>
    </xdr:to>
    <xdr:pic>
      <xdr:nvPicPr>
        <xdr:cNvPr id="61" name="Picture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89812</xdr:colOff>
      <xdr:row>104</xdr:row>
      <xdr:rowOff>47625</xdr:rowOff>
    </xdr:from>
    <xdr:to>
      <xdr:col>0</xdr:col>
      <xdr:colOff>719812</xdr:colOff>
      <xdr:row>104</xdr:row>
      <xdr:rowOff>714375</xdr:rowOff>
    </xdr:to>
    <xdr:pic>
      <xdr:nvPicPr>
        <xdr:cNvPr id="62" name="Picture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89812</xdr:colOff>
      <xdr:row>105</xdr:row>
      <xdr:rowOff>47625</xdr:rowOff>
    </xdr:from>
    <xdr:to>
      <xdr:col>0</xdr:col>
      <xdr:colOff>719812</xdr:colOff>
      <xdr:row>105</xdr:row>
      <xdr:rowOff>714375</xdr:rowOff>
    </xdr:to>
    <xdr:pic>
      <xdr:nvPicPr>
        <xdr:cNvPr id="63" name="Picture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89812</xdr:colOff>
      <xdr:row>106</xdr:row>
      <xdr:rowOff>47625</xdr:rowOff>
    </xdr:from>
    <xdr:to>
      <xdr:col>0</xdr:col>
      <xdr:colOff>719812</xdr:colOff>
      <xdr:row>106</xdr:row>
      <xdr:rowOff>714375</xdr:rowOff>
    </xdr:to>
    <xdr:pic>
      <xdr:nvPicPr>
        <xdr:cNvPr id="64" name="Picture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89812</xdr:colOff>
      <xdr:row>107</xdr:row>
      <xdr:rowOff>47625</xdr:rowOff>
    </xdr:from>
    <xdr:to>
      <xdr:col>0</xdr:col>
      <xdr:colOff>719812</xdr:colOff>
      <xdr:row>107</xdr:row>
      <xdr:rowOff>714375</xdr:rowOff>
    </xdr:to>
    <xdr:pic>
      <xdr:nvPicPr>
        <xdr:cNvPr id="65" name="Picture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89812</xdr:colOff>
      <xdr:row>108</xdr:row>
      <xdr:rowOff>47625</xdr:rowOff>
    </xdr:from>
    <xdr:to>
      <xdr:col>0</xdr:col>
      <xdr:colOff>719812</xdr:colOff>
      <xdr:row>108</xdr:row>
      <xdr:rowOff>714375</xdr:rowOff>
    </xdr:to>
    <xdr:pic>
      <xdr:nvPicPr>
        <xdr:cNvPr id="66" name="Picture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89812</xdr:colOff>
      <xdr:row>109</xdr:row>
      <xdr:rowOff>47625</xdr:rowOff>
    </xdr:from>
    <xdr:to>
      <xdr:col>0</xdr:col>
      <xdr:colOff>719812</xdr:colOff>
      <xdr:row>109</xdr:row>
      <xdr:rowOff>714375</xdr:rowOff>
    </xdr:to>
    <xdr:pic>
      <xdr:nvPicPr>
        <xdr:cNvPr id="67" name="Picture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89812</xdr:colOff>
      <xdr:row>110</xdr:row>
      <xdr:rowOff>47625</xdr:rowOff>
    </xdr:from>
    <xdr:to>
      <xdr:col>0</xdr:col>
      <xdr:colOff>719812</xdr:colOff>
      <xdr:row>110</xdr:row>
      <xdr:rowOff>714375</xdr:rowOff>
    </xdr:to>
    <xdr:pic>
      <xdr:nvPicPr>
        <xdr:cNvPr id="68" name="Picture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89812</xdr:colOff>
      <xdr:row>111</xdr:row>
      <xdr:rowOff>47625</xdr:rowOff>
    </xdr:from>
    <xdr:to>
      <xdr:col>0</xdr:col>
      <xdr:colOff>719812</xdr:colOff>
      <xdr:row>111</xdr:row>
      <xdr:rowOff>714375</xdr:rowOff>
    </xdr:to>
    <xdr:pic>
      <xdr:nvPicPr>
        <xdr:cNvPr id="69" name="Picture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89812</xdr:colOff>
      <xdr:row>112</xdr:row>
      <xdr:rowOff>47625</xdr:rowOff>
    </xdr:from>
    <xdr:to>
      <xdr:col>0</xdr:col>
      <xdr:colOff>719812</xdr:colOff>
      <xdr:row>112</xdr:row>
      <xdr:rowOff>714375</xdr:rowOff>
    </xdr:to>
    <xdr:pic>
      <xdr:nvPicPr>
        <xdr:cNvPr id="70" name="Picture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89812</xdr:colOff>
      <xdr:row>113</xdr:row>
      <xdr:rowOff>47625</xdr:rowOff>
    </xdr:from>
    <xdr:to>
      <xdr:col>0</xdr:col>
      <xdr:colOff>719812</xdr:colOff>
      <xdr:row>113</xdr:row>
      <xdr:rowOff>714375</xdr:rowOff>
    </xdr:to>
    <xdr:pic>
      <xdr:nvPicPr>
        <xdr:cNvPr id="71" name="Picture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89812</xdr:colOff>
      <xdr:row>114</xdr:row>
      <xdr:rowOff>47625</xdr:rowOff>
    </xdr:from>
    <xdr:to>
      <xdr:col>0</xdr:col>
      <xdr:colOff>719812</xdr:colOff>
      <xdr:row>114</xdr:row>
      <xdr:rowOff>714375</xdr:rowOff>
    </xdr:to>
    <xdr:pic>
      <xdr:nvPicPr>
        <xdr:cNvPr id="72" name="Picture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89812</xdr:colOff>
      <xdr:row>115</xdr:row>
      <xdr:rowOff>47625</xdr:rowOff>
    </xdr:from>
    <xdr:to>
      <xdr:col>0</xdr:col>
      <xdr:colOff>719812</xdr:colOff>
      <xdr:row>115</xdr:row>
      <xdr:rowOff>714375</xdr:rowOff>
    </xdr:to>
    <xdr:pic>
      <xdr:nvPicPr>
        <xdr:cNvPr id="73" name="Picture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89812</xdr:colOff>
      <xdr:row>116</xdr:row>
      <xdr:rowOff>47625</xdr:rowOff>
    </xdr:from>
    <xdr:to>
      <xdr:col>0</xdr:col>
      <xdr:colOff>719812</xdr:colOff>
      <xdr:row>116</xdr:row>
      <xdr:rowOff>714375</xdr:rowOff>
    </xdr:to>
    <xdr:pic>
      <xdr:nvPicPr>
        <xdr:cNvPr id="74" name="Picture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89812</xdr:colOff>
      <xdr:row>117</xdr:row>
      <xdr:rowOff>47625</xdr:rowOff>
    </xdr:from>
    <xdr:to>
      <xdr:col>0</xdr:col>
      <xdr:colOff>719812</xdr:colOff>
      <xdr:row>117</xdr:row>
      <xdr:rowOff>714375</xdr:rowOff>
    </xdr:to>
    <xdr:pic>
      <xdr:nvPicPr>
        <xdr:cNvPr id="75" name="Picture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89812</xdr:colOff>
      <xdr:row>118</xdr:row>
      <xdr:rowOff>47625</xdr:rowOff>
    </xdr:from>
    <xdr:to>
      <xdr:col>0</xdr:col>
      <xdr:colOff>719812</xdr:colOff>
      <xdr:row>118</xdr:row>
      <xdr:rowOff>714375</xdr:rowOff>
    </xdr:to>
    <xdr:pic>
      <xdr:nvPicPr>
        <xdr:cNvPr id="76" name="Picture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89812</xdr:colOff>
      <xdr:row>119</xdr:row>
      <xdr:rowOff>47625</xdr:rowOff>
    </xdr:from>
    <xdr:to>
      <xdr:col>0</xdr:col>
      <xdr:colOff>719812</xdr:colOff>
      <xdr:row>119</xdr:row>
      <xdr:rowOff>714375</xdr:rowOff>
    </xdr:to>
    <xdr:pic>
      <xdr:nvPicPr>
        <xdr:cNvPr id="77" name="Picture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108187</xdr:colOff>
      <xdr:row>120</xdr:row>
      <xdr:rowOff>47625</xdr:rowOff>
    </xdr:from>
    <xdr:to>
      <xdr:col>0</xdr:col>
      <xdr:colOff>701437</xdr:colOff>
      <xdr:row>120</xdr:row>
      <xdr:rowOff>714375</xdr:rowOff>
    </xdr:to>
    <xdr:pic>
      <xdr:nvPicPr>
        <xdr:cNvPr id="78" name="Picture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108187</xdr:colOff>
      <xdr:row>121</xdr:row>
      <xdr:rowOff>47625</xdr:rowOff>
    </xdr:from>
    <xdr:to>
      <xdr:col>0</xdr:col>
      <xdr:colOff>701437</xdr:colOff>
      <xdr:row>121</xdr:row>
      <xdr:rowOff>714375</xdr:rowOff>
    </xdr:to>
    <xdr:pic>
      <xdr:nvPicPr>
        <xdr:cNvPr id="79" name="Picture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108187</xdr:colOff>
      <xdr:row>122</xdr:row>
      <xdr:rowOff>47625</xdr:rowOff>
    </xdr:from>
    <xdr:to>
      <xdr:col>0</xdr:col>
      <xdr:colOff>701437</xdr:colOff>
      <xdr:row>122</xdr:row>
      <xdr:rowOff>714375</xdr:rowOff>
    </xdr:to>
    <xdr:pic>
      <xdr:nvPicPr>
        <xdr:cNvPr id="80" name="Picture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108187</xdr:colOff>
      <xdr:row>123</xdr:row>
      <xdr:rowOff>47625</xdr:rowOff>
    </xdr:from>
    <xdr:to>
      <xdr:col>0</xdr:col>
      <xdr:colOff>701437</xdr:colOff>
      <xdr:row>123</xdr:row>
      <xdr:rowOff>714375</xdr:rowOff>
    </xdr:to>
    <xdr:pic>
      <xdr:nvPicPr>
        <xdr:cNvPr id="81" name="Picture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108187</xdr:colOff>
      <xdr:row>124</xdr:row>
      <xdr:rowOff>47625</xdr:rowOff>
    </xdr:from>
    <xdr:to>
      <xdr:col>0</xdr:col>
      <xdr:colOff>701437</xdr:colOff>
      <xdr:row>124</xdr:row>
      <xdr:rowOff>714375</xdr:rowOff>
    </xdr:to>
    <xdr:pic>
      <xdr:nvPicPr>
        <xdr:cNvPr id="82" name="Picture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82787</xdr:colOff>
      <xdr:row>125</xdr:row>
      <xdr:rowOff>73025</xdr:rowOff>
    </xdr:from>
    <xdr:to>
      <xdr:col>0</xdr:col>
      <xdr:colOff>676037</xdr:colOff>
      <xdr:row>125</xdr:row>
      <xdr:rowOff>739775</xdr:rowOff>
    </xdr:to>
    <xdr:pic>
      <xdr:nvPicPr>
        <xdr:cNvPr id="83" name="Picture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87" y="62099825"/>
          <a:ext cx="593250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132</xdr:row>
      <xdr:rowOff>212250</xdr:rowOff>
    </xdr:from>
    <xdr:to>
      <xdr:col>0</xdr:col>
      <xdr:colOff>762000</xdr:colOff>
      <xdr:row>132</xdr:row>
      <xdr:rowOff>549750</xdr:rowOff>
    </xdr:to>
    <xdr:pic>
      <xdr:nvPicPr>
        <xdr:cNvPr id="84" name="Picture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133</xdr:row>
      <xdr:rowOff>212250</xdr:rowOff>
    </xdr:from>
    <xdr:to>
      <xdr:col>0</xdr:col>
      <xdr:colOff>762000</xdr:colOff>
      <xdr:row>133</xdr:row>
      <xdr:rowOff>549750</xdr:rowOff>
    </xdr:to>
    <xdr:pic>
      <xdr:nvPicPr>
        <xdr:cNvPr id="85" name="Picture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134</xdr:row>
      <xdr:rowOff>223500</xdr:rowOff>
    </xdr:from>
    <xdr:to>
      <xdr:col>0</xdr:col>
      <xdr:colOff>762000</xdr:colOff>
      <xdr:row>134</xdr:row>
      <xdr:rowOff>538500</xdr:rowOff>
    </xdr:to>
    <xdr:pic>
      <xdr:nvPicPr>
        <xdr:cNvPr id="86" name="Picture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135</xdr:row>
      <xdr:rowOff>223500</xdr:rowOff>
    </xdr:from>
    <xdr:to>
      <xdr:col>0</xdr:col>
      <xdr:colOff>762000</xdr:colOff>
      <xdr:row>135</xdr:row>
      <xdr:rowOff>538500</xdr:rowOff>
    </xdr:to>
    <xdr:pic>
      <xdr:nvPicPr>
        <xdr:cNvPr id="87" name="Picture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136</xdr:row>
      <xdr:rowOff>206625</xdr:rowOff>
    </xdr:from>
    <xdr:to>
      <xdr:col>0</xdr:col>
      <xdr:colOff>762000</xdr:colOff>
      <xdr:row>136</xdr:row>
      <xdr:rowOff>555375</xdr:rowOff>
    </xdr:to>
    <xdr:pic>
      <xdr:nvPicPr>
        <xdr:cNvPr id="88" name="Picture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137</xdr:row>
      <xdr:rowOff>206625</xdr:rowOff>
    </xdr:from>
    <xdr:to>
      <xdr:col>0</xdr:col>
      <xdr:colOff>762000</xdr:colOff>
      <xdr:row>137</xdr:row>
      <xdr:rowOff>555375</xdr:rowOff>
    </xdr:to>
    <xdr:pic>
      <xdr:nvPicPr>
        <xdr:cNvPr id="89" name="Picture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143</xdr:row>
      <xdr:rowOff>231937</xdr:rowOff>
    </xdr:from>
    <xdr:to>
      <xdr:col>0</xdr:col>
      <xdr:colOff>762000</xdr:colOff>
      <xdr:row>143</xdr:row>
      <xdr:rowOff>530062</xdr:rowOff>
    </xdr:to>
    <xdr:pic>
      <xdr:nvPicPr>
        <xdr:cNvPr id="90" name="Picture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244687</xdr:colOff>
      <xdr:row>149</xdr:row>
      <xdr:rowOff>47625</xdr:rowOff>
    </xdr:from>
    <xdr:to>
      <xdr:col>0</xdr:col>
      <xdr:colOff>564937</xdr:colOff>
      <xdr:row>149</xdr:row>
      <xdr:rowOff>714375</xdr:rowOff>
    </xdr:to>
    <xdr:pic>
      <xdr:nvPicPr>
        <xdr:cNvPr id="91" name="Picture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234187</xdr:colOff>
      <xdr:row>150</xdr:row>
      <xdr:rowOff>47625</xdr:rowOff>
    </xdr:from>
    <xdr:to>
      <xdr:col>0</xdr:col>
      <xdr:colOff>575437</xdr:colOff>
      <xdr:row>150</xdr:row>
      <xdr:rowOff>714375</xdr:rowOff>
    </xdr:to>
    <xdr:pic>
      <xdr:nvPicPr>
        <xdr:cNvPr id="92" name="Picture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247312</xdr:colOff>
      <xdr:row>151</xdr:row>
      <xdr:rowOff>47625</xdr:rowOff>
    </xdr:from>
    <xdr:to>
      <xdr:col>0</xdr:col>
      <xdr:colOff>562312</xdr:colOff>
      <xdr:row>151</xdr:row>
      <xdr:rowOff>714375</xdr:rowOff>
    </xdr:to>
    <xdr:pic>
      <xdr:nvPicPr>
        <xdr:cNvPr id="93" name="Picture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234187</xdr:colOff>
      <xdr:row>152</xdr:row>
      <xdr:rowOff>47625</xdr:rowOff>
    </xdr:from>
    <xdr:to>
      <xdr:col>0</xdr:col>
      <xdr:colOff>575437</xdr:colOff>
      <xdr:row>152</xdr:row>
      <xdr:rowOff>714375</xdr:rowOff>
    </xdr:to>
    <xdr:pic>
      <xdr:nvPicPr>
        <xdr:cNvPr id="94" name="Picture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239437</xdr:colOff>
      <xdr:row>153</xdr:row>
      <xdr:rowOff>47625</xdr:rowOff>
    </xdr:from>
    <xdr:to>
      <xdr:col>0</xdr:col>
      <xdr:colOff>570187</xdr:colOff>
      <xdr:row>153</xdr:row>
      <xdr:rowOff>714375</xdr:rowOff>
    </xdr:to>
    <xdr:pic>
      <xdr:nvPicPr>
        <xdr:cNvPr id="95" name="Picture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189562</xdr:colOff>
      <xdr:row>154</xdr:row>
      <xdr:rowOff>47625</xdr:rowOff>
    </xdr:from>
    <xdr:to>
      <xdr:col>0</xdr:col>
      <xdr:colOff>620062</xdr:colOff>
      <xdr:row>154</xdr:row>
      <xdr:rowOff>714375</xdr:rowOff>
    </xdr:to>
    <xdr:pic>
      <xdr:nvPicPr>
        <xdr:cNvPr id="96" name="Picture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123937</xdr:colOff>
      <xdr:row>155</xdr:row>
      <xdr:rowOff>47625</xdr:rowOff>
    </xdr:from>
    <xdr:to>
      <xdr:col>0</xdr:col>
      <xdr:colOff>685687</xdr:colOff>
      <xdr:row>155</xdr:row>
      <xdr:rowOff>714375</xdr:rowOff>
    </xdr:to>
    <xdr:pic>
      <xdr:nvPicPr>
        <xdr:cNvPr id="97" name="Picture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247312</xdr:colOff>
      <xdr:row>161</xdr:row>
      <xdr:rowOff>47625</xdr:rowOff>
    </xdr:from>
    <xdr:to>
      <xdr:col>0</xdr:col>
      <xdr:colOff>562312</xdr:colOff>
      <xdr:row>161</xdr:row>
      <xdr:rowOff>714375</xdr:rowOff>
    </xdr:to>
    <xdr:pic>
      <xdr:nvPicPr>
        <xdr:cNvPr id="98" name="Picture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247312</xdr:colOff>
      <xdr:row>162</xdr:row>
      <xdr:rowOff>47625</xdr:rowOff>
    </xdr:from>
    <xdr:to>
      <xdr:col>0</xdr:col>
      <xdr:colOff>562312</xdr:colOff>
      <xdr:row>162</xdr:row>
      <xdr:rowOff>714375</xdr:rowOff>
    </xdr:to>
    <xdr:pic>
      <xdr:nvPicPr>
        <xdr:cNvPr id="99" name="Picture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242062</xdr:colOff>
      <xdr:row>163</xdr:row>
      <xdr:rowOff>47625</xdr:rowOff>
    </xdr:from>
    <xdr:to>
      <xdr:col>0</xdr:col>
      <xdr:colOff>567562</xdr:colOff>
      <xdr:row>163</xdr:row>
      <xdr:rowOff>714375</xdr:rowOff>
    </xdr:to>
    <xdr:pic>
      <xdr:nvPicPr>
        <xdr:cNvPr id="100" name="Picture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242062</xdr:colOff>
      <xdr:row>169</xdr:row>
      <xdr:rowOff>47625</xdr:rowOff>
    </xdr:from>
    <xdr:to>
      <xdr:col>0</xdr:col>
      <xdr:colOff>567562</xdr:colOff>
      <xdr:row>169</xdr:row>
      <xdr:rowOff>714375</xdr:rowOff>
    </xdr:to>
    <xdr:pic>
      <xdr:nvPicPr>
        <xdr:cNvPr id="101" name="Picture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239437</xdr:colOff>
      <xdr:row>170</xdr:row>
      <xdr:rowOff>47625</xdr:rowOff>
    </xdr:from>
    <xdr:to>
      <xdr:col>0</xdr:col>
      <xdr:colOff>570187</xdr:colOff>
      <xdr:row>170</xdr:row>
      <xdr:rowOff>714375</xdr:rowOff>
    </xdr:to>
    <xdr:pic>
      <xdr:nvPicPr>
        <xdr:cNvPr id="102" name="Picture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194812</xdr:colOff>
      <xdr:row>171</xdr:row>
      <xdr:rowOff>47625</xdr:rowOff>
    </xdr:from>
    <xdr:to>
      <xdr:col>0</xdr:col>
      <xdr:colOff>614812</xdr:colOff>
      <xdr:row>171</xdr:row>
      <xdr:rowOff>714375</xdr:rowOff>
    </xdr:to>
    <xdr:pic>
      <xdr:nvPicPr>
        <xdr:cNvPr id="103" name="Picture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131812</xdr:colOff>
      <xdr:row>177</xdr:row>
      <xdr:rowOff>47625</xdr:rowOff>
    </xdr:from>
    <xdr:to>
      <xdr:col>0</xdr:col>
      <xdr:colOff>677812</xdr:colOff>
      <xdr:row>177</xdr:row>
      <xdr:rowOff>714375</xdr:rowOff>
    </xdr:to>
    <xdr:pic>
      <xdr:nvPicPr>
        <xdr:cNvPr id="104" name="Picture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155437</xdr:colOff>
      <xdr:row>178</xdr:row>
      <xdr:rowOff>47625</xdr:rowOff>
    </xdr:from>
    <xdr:to>
      <xdr:col>0</xdr:col>
      <xdr:colOff>654187</xdr:colOff>
      <xdr:row>178</xdr:row>
      <xdr:rowOff>714375</xdr:rowOff>
    </xdr:to>
    <xdr:pic>
      <xdr:nvPicPr>
        <xdr:cNvPr id="105" name="Picture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131812</xdr:colOff>
      <xdr:row>179</xdr:row>
      <xdr:rowOff>47625</xdr:rowOff>
    </xdr:from>
    <xdr:to>
      <xdr:col>0</xdr:col>
      <xdr:colOff>677812</xdr:colOff>
      <xdr:row>179</xdr:row>
      <xdr:rowOff>714375</xdr:rowOff>
    </xdr:to>
    <xdr:pic>
      <xdr:nvPicPr>
        <xdr:cNvPr id="106" name="Picture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126562</xdr:colOff>
      <xdr:row>180</xdr:row>
      <xdr:rowOff>47625</xdr:rowOff>
    </xdr:from>
    <xdr:to>
      <xdr:col>0</xdr:col>
      <xdr:colOff>683062</xdr:colOff>
      <xdr:row>180</xdr:row>
      <xdr:rowOff>714375</xdr:rowOff>
    </xdr:to>
    <xdr:pic>
      <xdr:nvPicPr>
        <xdr:cNvPr id="107" name="Picture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181</xdr:row>
      <xdr:rowOff>330375</xdr:rowOff>
    </xdr:from>
    <xdr:to>
      <xdr:col>0</xdr:col>
      <xdr:colOff>762000</xdr:colOff>
      <xdr:row>181</xdr:row>
      <xdr:rowOff>431625</xdr:rowOff>
    </xdr:to>
    <xdr:pic>
      <xdr:nvPicPr>
        <xdr:cNvPr id="108" name="Picture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</xdr:colOff>
      <xdr:row>182</xdr:row>
      <xdr:rowOff>47625</xdr:rowOff>
    </xdr:from>
    <xdr:to>
      <xdr:col>0</xdr:col>
      <xdr:colOff>738187</xdr:colOff>
      <xdr:row>182</xdr:row>
      <xdr:rowOff>714375</xdr:rowOff>
    </xdr:to>
    <xdr:pic>
      <xdr:nvPicPr>
        <xdr:cNvPr id="109" name="Picture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183</xdr:row>
      <xdr:rowOff>282562</xdr:rowOff>
    </xdr:from>
    <xdr:to>
      <xdr:col>0</xdr:col>
      <xdr:colOff>762000</xdr:colOff>
      <xdr:row>183</xdr:row>
      <xdr:rowOff>479437</xdr:rowOff>
    </xdr:to>
    <xdr:pic>
      <xdr:nvPicPr>
        <xdr:cNvPr id="110" name="Picture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184</xdr:row>
      <xdr:rowOff>77249</xdr:rowOff>
    </xdr:from>
    <xdr:to>
      <xdr:col>0</xdr:col>
      <xdr:colOff>762000</xdr:colOff>
      <xdr:row>184</xdr:row>
      <xdr:rowOff>684750</xdr:rowOff>
    </xdr:to>
    <xdr:pic>
      <xdr:nvPicPr>
        <xdr:cNvPr id="111" name="Picture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185</xdr:row>
      <xdr:rowOff>108187</xdr:rowOff>
    </xdr:from>
    <xdr:to>
      <xdr:col>0</xdr:col>
      <xdr:colOff>762000</xdr:colOff>
      <xdr:row>185</xdr:row>
      <xdr:rowOff>653812</xdr:rowOff>
    </xdr:to>
    <xdr:pic>
      <xdr:nvPicPr>
        <xdr:cNvPr id="112" name="Picture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242062</xdr:colOff>
      <xdr:row>191</xdr:row>
      <xdr:rowOff>47625</xdr:rowOff>
    </xdr:from>
    <xdr:to>
      <xdr:col>0</xdr:col>
      <xdr:colOff>567562</xdr:colOff>
      <xdr:row>191</xdr:row>
      <xdr:rowOff>714375</xdr:rowOff>
    </xdr:to>
    <xdr:pic>
      <xdr:nvPicPr>
        <xdr:cNvPr id="113" name="Picture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192</xdr:row>
      <xdr:rowOff>279750</xdr:rowOff>
    </xdr:from>
    <xdr:to>
      <xdr:col>0</xdr:col>
      <xdr:colOff>762000</xdr:colOff>
      <xdr:row>192</xdr:row>
      <xdr:rowOff>482250</xdr:rowOff>
    </xdr:to>
    <xdr:pic>
      <xdr:nvPicPr>
        <xdr:cNvPr id="114" name="Picture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139687</xdr:colOff>
      <xdr:row>51</xdr:row>
      <xdr:rowOff>22225</xdr:rowOff>
    </xdr:from>
    <xdr:to>
      <xdr:col>0</xdr:col>
      <xdr:colOff>669937</xdr:colOff>
      <xdr:row>51</xdr:row>
      <xdr:rowOff>701675</xdr:rowOff>
    </xdr:to>
    <xdr:pic>
      <xdr:nvPicPr>
        <xdr:cNvPr id="115" name="Picture">
          <a:extLst>
            <a:ext uri="{FF2B5EF4-FFF2-40B4-BE49-F238E27FC236}">
              <a16:creationId xmlns:a16="http://schemas.microsoft.com/office/drawing/2014/main" id="{F4CB81AE-69A1-4EB8-B298-5926384F9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687" y="28711525"/>
          <a:ext cx="530250" cy="679450"/>
        </a:xfrm>
        <a:prstGeom prst="rect">
          <a:avLst/>
        </a:prstGeom>
      </xdr:spPr>
    </xdr:pic>
    <xdr:clientData/>
  </xdr:twoCellAnchor>
  <xdr:twoCellAnchor editAs="oneCell">
    <xdr:from>
      <xdr:col>0</xdr:col>
      <xdr:colOff>139687</xdr:colOff>
      <xdr:row>52</xdr:row>
      <xdr:rowOff>47625</xdr:rowOff>
    </xdr:from>
    <xdr:to>
      <xdr:col>0</xdr:col>
      <xdr:colOff>669937</xdr:colOff>
      <xdr:row>52</xdr:row>
      <xdr:rowOff>727075</xdr:rowOff>
    </xdr:to>
    <xdr:pic>
      <xdr:nvPicPr>
        <xdr:cNvPr id="116" name="Picture">
          <a:extLst>
            <a:ext uri="{FF2B5EF4-FFF2-40B4-BE49-F238E27FC236}">
              <a16:creationId xmlns:a16="http://schemas.microsoft.com/office/drawing/2014/main" id="{58D9575C-43D2-41F6-A000-E6E832574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687" y="3590925"/>
          <a:ext cx="530250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139687</xdr:colOff>
      <xdr:row>53</xdr:row>
      <xdr:rowOff>47625</xdr:rowOff>
    </xdr:from>
    <xdr:to>
      <xdr:col>0</xdr:col>
      <xdr:colOff>669937</xdr:colOff>
      <xdr:row>53</xdr:row>
      <xdr:rowOff>714375</xdr:rowOff>
    </xdr:to>
    <xdr:pic>
      <xdr:nvPicPr>
        <xdr:cNvPr id="117" name="Picture">
          <a:extLst>
            <a:ext uri="{FF2B5EF4-FFF2-40B4-BE49-F238E27FC236}">
              <a16:creationId xmlns:a16="http://schemas.microsoft.com/office/drawing/2014/main" id="{C958354A-CB9D-453F-94AE-A2FAB86C5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687" y="4352925"/>
          <a:ext cx="530250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139687</xdr:colOff>
      <xdr:row>54</xdr:row>
      <xdr:rowOff>47625</xdr:rowOff>
    </xdr:from>
    <xdr:to>
      <xdr:col>0</xdr:col>
      <xdr:colOff>669937</xdr:colOff>
      <xdr:row>54</xdr:row>
      <xdr:rowOff>714375</xdr:rowOff>
    </xdr:to>
    <xdr:pic>
      <xdr:nvPicPr>
        <xdr:cNvPr id="118" name="Picture">
          <a:extLst>
            <a:ext uri="{FF2B5EF4-FFF2-40B4-BE49-F238E27FC236}">
              <a16:creationId xmlns:a16="http://schemas.microsoft.com/office/drawing/2014/main" id="{972BF21C-23CF-47F9-A658-6B2D8C87D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687" y="5114925"/>
          <a:ext cx="530250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139687</xdr:colOff>
      <xdr:row>55</xdr:row>
      <xdr:rowOff>47625</xdr:rowOff>
    </xdr:from>
    <xdr:to>
      <xdr:col>0</xdr:col>
      <xdr:colOff>669937</xdr:colOff>
      <xdr:row>55</xdr:row>
      <xdr:rowOff>714375</xdr:rowOff>
    </xdr:to>
    <xdr:pic>
      <xdr:nvPicPr>
        <xdr:cNvPr id="119" name="Picture">
          <a:extLst>
            <a:ext uri="{FF2B5EF4-FFF2-40B4-BE49-F238E27FC236}">
              <a16:creationId xmlns:a16="http://schemas.microsoft.com/office/drawing/2014/main" id="{DB1FBDF6-D407-4079-8C41-289B30F90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687" y="5876925"/>
          <a:ext cx="530250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139687</xdr:colOff>
      <xdr:row>56</xdr:row>
      <xdr:rowOff>47625</xdr:rowOff>
    </xdr:from>
    <xdr:to>
      <xdr:col>0</xdr:col>
      <xdr:colOff>669937</xdr:colOff>
      <xdr:row>56</xdr:row>
      <xdr:rowOff>714375</xdr:rowOff>
    </xdr:to>
    <xdr:pic>
      <xdr:nvPicPr>
        <xdr:cNvPr id="120" name="Picture">
          <a:extLst>
            <a:ext uri="{FF2B5EF4-FFF2-40B4-BE49-F238E27FC236}">
              <a16:creationId xmlns:a16="http://schemas.microsoft.com/office/drawing/2014/main" id="{EAFF26C5-E905-4CDB-9BFB-1F2F057C7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687" y="6638925"/>
          <a:ext cx="530250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139687</xdr:colOff>
      <xdr:row>57</xdr:row>
      <xdr:rowOff>47625</xdr:rowOff>
    </xdr:from>
    <xdr:to>
      <xdr:col>0</xdr:col>
      <xdr:colOff>669937</xdr:colOff>
      <xdr:row>57</xdr:row>
      <xdr:rowOff>714375</xdr:rowOff>
    </xdr:to>
    <xdr:pic>
      <xdr:nvPicPr>
        <xdr:cNvPr id="121" name="Picture">
          <a:extLst>
            <a:ext uri="{FF2B5EF4-FFF2-40B4-BE49-F238E27FC236}">
              <a16:creationId xmlns:a16="http://schemas.microsoft.com/office/drawing/2014/main" id="{8FD36961-D21C-4B74-8792-17E93C22E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687" y="7400925"/>
          <a:ext cx="530250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139687</xdr:colOff>
      <xdr:row>58</xdr:row>
      <xdr:rowOff>47625</xdr:rowOff>
    </xdr:from>
    <xdr:to>
      <xdr:col>0</xdr:col>
      <xdr:colOff>669937</xdr:colOff>
      <xdr:row>58</xdr:row>
      <xdr:rowOff>714375</xdr:rowOff>
    </xdr:to>
    <xdr:pic>
      <xdr:nvPicPr>
        <xdr:cNvPr id="125" name="Picture">
          <a:extLst>
            <a:ext uri="{FF2B5EF4-FFF2-40B4-BE49-F238E27FC236}">
              <a16:creationId xmlns:a16="http://schemas.microsoft.com/office/drawing/2014/main" id="{32E4EBAD-B6CB-4BF6-9390-4139CA998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687" y="8162925"/>
          <a:ext cx="530250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155437</xdr:colOff>
      <xdr:row>59</xdr:row>
      <xdr:rowOff>47625</xdr:rowOff>
    </xdr:from>
    <xdr:to>
      <xdr:col>0</xdr:col>
      <xdr:colOff>654187</xdr:colOff>
      <xdr:row>59</xdr:row>
      <xdr:rowOff>714375</xdr:rowOff>
    </xdr:to>
    <xdr:pic>
      <xdr:nvPicPr>
        <xdr:cNvPr id="127" name="Picture">
          <a:extLst>
            <a:ext uri="{FF2B5EF4-FFF2-40B4-BE49-F238E27FC236}">
              <a16:creationId xmlns:a16="http://schemas.microsoft.com/office/drawing/2014/main" id="{CB73E0B6-CF0B-492F-A262-5C29E01BD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437" y="11210925"/>
          <a:ext cx="498750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102937</xdr:colOff>
      <xdr:row>61</xdr:row>
      <xdr:rowOff>47625</xdr:rowOff>
    </xdr:from>
    <xdr:to>
      <xdr:col>0</xdr:col>
      <xdr:colOff>706687</xdr:colOff>
      <xdr:row>61</xdr:row>
      <xdr:rowOff>714375</xdr:rowOff>
    </xdr:to>
    <xdr:pic>
      <xdr:nvPicPr>
        <xdr:cNvPr id="128" name="Picture">
          <a:extLst>
            <a:ext uri="{FF2B5EF4-FFF2-40B4-BE49-F238E27FC236}">
              <a16:creationId xmlns:a16="http://schemas.microsoft.com/office/drawing/2014/main" id="{53278727-DD8A-4647-9508-40BE20819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37" y="73898125"/>
          <a:ext cx="603750" cy="666750"/>
        </a:xfrm>
        <a:prstGeom prst="rect">
          <a:avLst/>
        </a:prstGeom>
      </xdr:spPr>
    </xdr:pic>
    <xdr:clientData/>
  </xdr:twoCellAnchor>
  <xdr:twoCellAnchor editAs="oneCell">
    <xdr:from>
      <xdr:col>15</xdr:col>
      <xdr:colOff>609600</xdr:colOff>
      <xdr:row>2</xdr:row>
      <xdr:rowOff>63500</xdr:rowOff>
    </xdr:from>
    <xdr:to>
      <xdr:col>18</xdr:col>
      <xdr:colOff>203200</xdr:colOff>
      <xdr:row>11</xdr:row>
      <xdr:rowOff>0</xdr:rowOff>
    </xdr:to>
    <xdr:pic>
      <xdr:nvPicPr>
        <xdr:cNvPr id="122" name="Picture 121" descr="Jönköpings Slalomklubb, JSLK - Home | Facebook">
          <a:extLst>
            <a:ext uri="{FF2B5EF4-FFF2-40B4-BE49-F238E27FC236}">
              <a16:creationId xmlns:a16="http://schemas.microsoft.com/office/drawing/2014/main" id="{C56520A9-B8D4-4251-BC00-BFB95D5E0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29300" y="520700"/>
          <a:ext cx="2146300" cy="214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457200</xdr:colOff>
      <xdr:row>1</xdr:row>
      <xdr:rowOff>50800</xdr:rowOff>
    </xdr:from>
    <xdr:to>
      <xdr:col>14</xdr:col>
      <xdr:colOff>774700</xdr:colOff>
      <xdr:row>6</xdr:row>
      <xdr:rowOff>44450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A85A96D6-6429-4241-AF38-587F2E041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73300" y="241300"/>
          <a:ext cx="2870200" cy="159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304800</xdr:colOff>
      <xdr:row>11</xdr:row>
      <xdr:rowOff>114300</xdr:rowOff>
    </xdr:to>
    <xdr:sp macro="" textlink="">
      <xdr:nvSpPr>
        <xdr:cNvPr id="1027" name="AutoShape 3" descr="Sportson">
          <a:extLst>
            <a:ext uri="{FF2B5EF4-FFF2-40B4-BE49-F238E27FC236}">
              <a16:creationId xmlns:a16="http://schemas.microsoft.com/office/drawing/2014/main" id="{139AC05A-87F2-4649-A5F3-B616C24EFF8F}"/>
            </a:ext>
          </a:extLst>
        </xdr:cNvPr>
        <xdr:cNvSpPr>
          <a:spLocks noChangeAspect="1" noChangeArrowheads="1"/>
        </xdr:cNvSpPr>
      </xdr:nvSpPr>
      <xdr:spPr bwMode="auto">
        <a:xfrm>
          <a:off x="10795000" y="245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304800</xdr:colOff>
      <xdr:row>8</xdr:row>
      <xdr:rowOff>114300</xdr:rowOff>
    </xdr:to>
    <xdr:sp macro="" textlink="">
      <xdr:nvSpPr>
        <xdr:cNvPr id="1028" name="AutoShape 4" descr="Sportson">
          <a:extLst>
            <a:ext uri="{FF2B5EF4-FFF2-40B4-BE49-F238E27FC236}">
              <a16:creationId xmlns:a16="http://schemas.microsoft.com/office/drawing/2014/main" id="{5382B5B4-3BFD-48F3-95ED-CFC9388D771C}"/>
            </a:ext>
          </a:extLst>
        </xdr:cNvPr>
        <xdr:cNvSpPr>
          <a:spLocks noChangeAspect="1" noChangeArrowheads="1"/>
        </xdr:cNvSpPr>
      </xdr:nvSpPr>
      <xdr:spPr bwMode="auto">
        <a:xfrm>
          <a:off x="10795000" y="18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838200</xdr:colOff>
      <xdr:row>5</xdr:row>
      <xdr:rowOff>127000</xdr:rowOff>
    </xdr:from>
    <xdr:to>
      <xdr:col>14</xdr:col>
      <xdr:colOff>588818</xdr:colOff>
      <xdr:row>10</xdr:row>
      <xdr:rowOff>139700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8AA2332B-FA0F-4C69-9DDE-92EEC2198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15354300" y="1651000"/>
          <a:ext cx="2303318" cy="965200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177801</xdr:colOff>
      <xdr:row>90</xdr:row>
      <xdr:rowOff>71506</xdr:rowOff>
    </xdr:from>
    <xdr:to>
      <xdr:col>0</xdr:col>
      <xdr:colOff>711201</xdr:colOff>
      <xdr:row>90</xdr:row>
      <xdr:rowOff>692307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1DEBFC72-1594-44E7-8CA1-32A1E41F2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177801" y="50401606"/>
          <a:ext cx="533400" cy="6208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126</xdr:row>
      <xdr:rowOff>114301</xdr:rowOff>
    </xdr:from>
    <xdr:to>
      <xdr:col>0</xdr:col>
      <xdr:colOff>841257</xdr:colOff>
      <xdr:row>126</xdr:row>
      <xdr:rowOff>673101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7FFA5844-AD07-4F80-BB96-E4631F17B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0" y="72313801"/>
          <a:ext cx="841257" cy="558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98"/>
  <sheetViews>
    <sheetView tabSelected="1" zoomScale="50" zoomScaleNormal="50" workbookViewId="0">
      <selection activeCell="F6" sqref="F6"/>
    </sheetView>
  </sheetViews>
  <sheetFormatPr defaultRowHeight="14.5" x14ac:dyDescent="0.35"/>
  <cols>
    <col min="1" max="1" width="12.1796875" style="1" customWidth="1"/>
    <col min="2" max="2" width="48.08984375" style="1" customWidth="1"/>
    <col min="3" max="3" width="14.90625" style="1" customWidth="1"/>
    <col min="4" max="4" width="12.90625" style="1" customWidth="1"/>
    <col min="5" max="5" width="14.90625" style="1" customWidth="1"/>
    <col min="6" max="6" width="33.54296875" style="1" customWidth="1"/>
    <col min="7" max="7" width="18" style="1" customWidth="1"/>
    <col min="8" max="8" width="16.54296875" style="1" customWidth="1"/>
    <col min="9" max="37" width="12.1796875" style="1" customWidth="1"/>
    <col min="38" max="38" width="8.7265625" style="1"/>
    <col min="39" max="40" width="12.1796875" style="1" customWidth="1"/>
    <col min="41" max="16384" width="8.7265625" style="1"/>
  </cols>
  <sheetData>
    <row r="1" spans="1:40" s="14" customFormat="1" ht="15" customHeight="1" thickBot="1" x14ac:dyDescent="0.4"/>
    <row r="2" spans="1:40" s="14" customFormat="1" ht="27" customHeight="1" x14ac:dyDescent="0.35">
      <c r="A2" s="48" t="s">
        <v>326</v>
      </c>
      <c r="B2" s="24"/>
      <c r="C2" s="22"/>
      <c r="D2" s="23"/>
      <c r="E2" s="24"/>
      <c r="F2" s="42" t="s">
        <v>420</v>
      </c>
      <c r="G2" s="47"/>
      <c r="H2" s="20"/>
      <c r="I2" s="20"/>
      <c r="J2" s="20"/>
      <c r="K2" s="20"/>
      <c r="L2" s="22"/>
      <c r="M2" s="23"/>
      <c r="N2" s="23"/>
      <c r="O2" s="23"/>
      <c r="P2" s="23"/>
      <c r="Q2" s="23"/>
      <c r="R2" s="23"/>
      <c r="S2" s="24"/>
    </row>
    <row r="3" spans="1:40" s="14" customFormat="1" ht="27.5" customHeight="1" x14ac:dyDescent="0.35">
      <c r="A3" s="49" t="s">
        <v>327</v>
      </c>
      <c r="B3" s="34"/>
      <c r="C3" s="25" t="s">
        <v>424</v>
      </c>
      <c r="D3" s="26"/>
      <c r="E3" s="27">
        <f>C198</f>
        <v>0</v>
      </c>
      <c r="F3" s="43" t="s">
        <v>421</v>
      </c>
      <c r="G3" s="46"/>
      <c r="H3" s="16"/>
      <c r="I3" s="16"/>
      <c r="J3" s="16"/>
      <c r="K3" s="16"/>
      <c r="L3" s="32"/>
      <c r="M3" s="33"/>
      <c r="N3" s="33"/>
      <c r="O3" s="33"/>
      <c r="P3" s="33"/>
      <c r="Q3" s="33"/>
      <c r="R3" s="33"/>
      <c r="S3" s="34"/>
    </row>
    <row r="4" spans="1:40" s="14" customFormat="1" ht="27.5" customHeight="1" thickBot="1" x14ac:dyDescent="0.4">
      <c r="A4" s="50" t="s">
        <v>328</v>
      </c>
      <c r="B4" s="30"/>
      <c r="C4" s="28"/>
      <c r="D4" s="29"/>
      <c r="E4" s="30"/>
      <c r="F4" s="44" t="s">
        <v>422</v>
      </c>
      <c r="G4" s="45"/>
      <c r="H4" s="21"/>
      <c r="I4" s="21"/>
      <c r="J4" s="21"/>
      <c r="K4" s="21"/>
      <c r="L4" s="32"/>
      <c r="M4" s="33"/>
      <c r="N4" s="33"/>
      <c r="O4" s="33"/>
      <c r="P4" s="33"/>
      <c r="Q4" s="33"/>
      <c r="R4" s="33"/>
      <c r="S4" s="34"/>
    </row>
    <row r="5" spans="1:40" s="14" customFormat="1" ht="27.5" customHeight="1" x14ac:dyDescent="0.35">
      <c r="A5" s="17"/>
      <c r="L5" s="32"/>
      <c r="M5" s="33"/>
      <c r="N5" s="33"/>
      <c r="O5" s="33"/>
      <c r="P5" s="33"/>
      <c r="Q5" s="33"/>
      <c r="R5" s="33"/>
      <c r="S5" s="34"/>
    </row>
    <row r="6" spans="1:40" s="14" customFormat="1" ht="15" customHeight="1" x14ac:dyDescent="0.35">
      <c r="A6" s="18"/>
      <c r="L6" s="35"/>
      <c r="M6" s="33"/>
      <c r="N6" s="33"/>
      <c r="O6" s="33"/>
      <c r="P6" s="33"/>
      <c r="Q6" s="33"/>
      <c r="R6" s="33"/>
      <c r="S6" s="34"/>
    </row>
    <row r="7" spans="1:40" s="14" customFormat="1" ht="15" customHeight="1" x14ac:dyDescent="0.35">
      <c r="A7" s="18"/>
      <c r="L7" s="32"/>
      <c r="M7" s="33"/>
      <c r="N7" s="33"/>
      <c r="O7" s="33"/>
      <c r="P7" s="33"/>
      <c r="Q7" s="33"/>
      <c r="R7" s="33"/>
      <c r="S7" s="34"/>
    </row>
    <row r="8" spans="1:40" s="14" customFormat="1" ht="15" customHeight="1" x14ac:dyDescent="0.35">
      <c r="A8" s="18"/>
      <c r="B8" s="19"/>
      <c r="H8"/>
      <c r="L8" s="32"/>
      <c r="M8" s="33"/>
      <c r="N8" s="33"/>
      <c r="O8" s="33"/>
      <c r="P8" s="33"/>
      <c r="Q8" s="33"/>
      <c r="R8" s="33"/>
      <c r="S8" s="34"/>
    </row>
    <row r="9" spans="1:40" s="14" customFormat="1" ht="15" customHeight="1" x14ac:dyDescent="0.35">
      <c r="A9" s="18"/>
      <c r="L9" s="32"/>
      <c r="M9" s="33"/>
      <c r="N9" s="33"/>
      <c r="O9" s="33"/>
      <c r="P9" s="33"/>
      <c r="Q9" s="33"/>
      <c r="R9" s="33"/>
      <c r="S9" s="34"/>
    </row>
    <row r="10" spans="1:40" s="14" customFormat="1" ht="15" customHeight="1" x14ac:dyDescent="0.35">
      <c r="A10" s="17"/>
      <c r="L10" s="32"/>
      <c r="M10" s="33"/>
      <c r="N10" s="33"/>
      <c r="O10" s="33"/>
      <c r="P10" s="33"/>
      <c r="Q10" s="33"/>
      <c r="R10" s="33"/>
      <c r="S10" s="34"/>
    </row>
    <row r="11" spans="1:40" s="14" customFormat="1" ht="15" customHeight="1" x14ac:dyDescent="0.35">
      <c r="A11" s="17"/>
      <c r="H11"/>
      <c r="L11" s="32"/>
      <c r="M11" s="33"/>
      <c r="N11" s="33"/>
      <c r="O11" s="33"/>
      <c r="P11" s="33"/>
      <c r="Q11" s="33"/>
      <c r="R11" s="33"/>
      <c r="S11" s="34"/>
    </row>
    <row r="12" spans="1:40" s="14" customFormat="1" ht="21" customHeight="1" thickBot="1" x14ac:dyDescent="0.4">
      <c r="A12" s="15" t="s">
        <v>11</v>
      </c>
      <c r="L12" s="28"/>
      <c r="M12" s="29"/>
      <c r="N12" s="29"/>
      <c r="O12" s="29"/>
      <c r="P12" s="29"/>
      <c r="Q12" s="29"/>
      <c r="R12" s="29"/>
      <c r="S12" s="30"/>
    </row>
    <row r="13" spans="1:40" ht="15" customHeight="1" x14ac:dyDescent="0.35">
      <c r="A13" s="2"/>
      <c r="B13" s="2" t="s">
        <v>12</v>
      </c>
      <c r="C13" s="2" t="s">
        <v>13</v>
      </c>
      <c r="D13" s="2" t="s">
        <v>14</v>
      </c>
      <c r="E13" s="2" t="s">
        <v>337</v>
      </c>
      <c r="F13" s="2" t="s">
        <v>15</v>
      </c>
      <c r="G13" s="2" t="s">
        <v>423</v>
      </c>
      <c r="H13" s="2" t="s">
        <v>332</v>
      </c>
      <c r="I13" s="2" t="s">
        <v>17</v>
      </c>
      <c r="J13" s="2" t="s">
        <v>18</v>
      </c>
      <c r="K13" s="2" t="s">
        <v>19</v>
      </c>
      <c r="L13" s="31" t="s">
        <v>20</v>
      </c>
      <c r="M13" s="31" t="s">
        <v>21</v>
      </c>
      <c r="N13" s="31" t="s">
        <v>22</v>
      </c>
      <c r="O13" s="31" t="s">
        <v>23</v>
      </c>
      <c r="P13" s="31" t="s">
        <v>24</v>
      </c>
      <c r="Q13" s="31" t="s">
        <v>25</v>
      </c>
      <c r="R13" s="31" t="s">
        <v>26</v>
      </c>
      <c r="S13" s="31" t="s">
        <v>27</v>
      </c>
      <c r="T13" s="2" t="s">
        <v>28</v>
      </c>
      <c r="U13" s="2" t="s">
        <v>29</v>
      </c>
      <c r="V13" s="2" t="s">
        <v>30</v>
      </c>
      <c r="W13" s="2" t="s">
        <v>31</v>
      </c>
      <c r="X13" s="2" t="s">
        <v>32</v>
      </c>
      <c r="Y13" s="2" t="s">
        <v>33</v>
      </c>
      <c r="Z13" s="2" t="s">
        <v>34</v>
      </c>
      <c r="AA13" s="2" t="s">
        <v>35</v>
      </c>
      <c r="AB13" s="2" t="s">
        <v>36</v>
      </c>
      <c r="AC13" s="2" t="s">
        <v>37</v>
      </c>
      <c r="AD13" s="2" t="s">
        <v>38</v>
      </c>
      <c r="AE13" s="2" t="s">
        <v>39</v>
      </c>
      <c r="AF13" s="2" t="s">
        <v>40</v>
      </c>
      <c r="AG13" s="2" t="s">
        <v>41</v>
      </c>
      <c r="AH13" s="2" t="s">
        <v>42</v>
      </c>
      <c r="AI13" s="2" t="s">
        <v>43</v>
      </c>
      <c r="AJ13" s="2" t="s">
        <v>44</v>
      </c>
      <c r="AK13" s="2" t="s">
        <v>45</v>
      </c>
      <c r="AL13" s="2"/>
      <c r="AM13" s="2" t="s">
        <v>46</v>
      </c>
      <c r="AN13" s="2" t="s">
        <v>47</v>
      </c>
    </row>
    <row r="14" spans="1:40" ht="60" customHeight="1" x14ac:dyDescent="0.35">
      <c r="B14" s="3" t="s">
        <v>48</v>
      </c>
      <c r="C14" s="3" t="s">
        <v>49</v>
      </c>
      <c r="D14" s="3">
        <v>165</v>
      </c>
      <c r="E14" s="36" t="s">
        <v>329</v>
      </c>
      <c r="F14" s="7" t="s">
        <v>338</v>
      </c>
      <c r="G14" s="40">
        <v>6864</v>
      </c>
      <c r="H14" s="4" t="s">
        <v>53</v>
      </c>
      <c r="I14" s="1">
        <v>0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M14" s="1">
        <f t="shared" ref="AM14:AM46" si="0">SUM(I14:AL14)</f>
        <v>0</v>
      </c>
      <c r="AN14" s="4">
        <f>SUM(AM14*G14)</f>
        <v>0</v>
      </c>
    </row>
    <row r="15" spans="1:40" ht="60" customHeight="1" x14ac:dyDescent="0.35">
      <c r="B15" s="3" t="s">
        <v>54</v>
      </c>
      <c r="C15" s="3" t="s">
        <v>55</v>
      </c>
      <c r="D15" s="3">
        <v>165</v>
      </c>
      <c r="E15" s="36" t="s">
        <v>330</v>
      </c>
      <c r="F15" s="7" t="s">
        <v>338</v>
      </c>
      <c r="G15" s="40">
        <v>6864</v>
      </c>
      <c r="H15" s="4" t="s">
        <v>53</v>
      </c>
      <c r="I15" s="1">
        <v>0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M15" s="1">
        <f t="shared" si="0"/>
        <v>0</v>
      </c>
      <c r="AN15" s="4">
        <f t="shared" ref="AN14:AN45" si="1">SUM(AM15*G15)</f>
        <v>0</v>
      </c>
    </row>
    <row r="16" spans="1:40" ht="60" customHeight="1" x14ac:dyDescent="0.35">
      <c r="B16" s="3" t="s">
        <v>56</v>
      </c>
      <c r="C16" s="3" t="s">
        <v>57</v>
      </c>
      <c r="D16" s="3">
        <v>157</v>
      </c>
      <c r="E16" s="36" t="s">
        <v>329</v>
      </c>
      <c r="F16" s="7" t="s">
        <v>339</v>
      </c>
      <c r="G16" s="40">
        <v>6864</v>
      </c>
      <c r="H16" s="4" t="s">
        <v>53</v>
      </c>
      <c r="I16" s="5"/>
      <c r="J16" s="1">
        <v>0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M16" s="1">
        <f t="shared" si="0"/>
        <v>0</v>
      </c>
      <c r="AN16" s="4">
        <f t="shared" si="1"/>
        <v>0</v>
      </c>
    </row>
    <row r="17" spans="2:40" ht="60" customHeight="1" x14ac:dyDescent="0.35">
      <c r="B17" s="3" t="s">
        <v>58</v>
      </c>
      <c r="C17" s="3" t="s">
        <v>59</v>
      </c>
      <c r="D17" s="3">
        <v>157</v>
      </c>
      <c r="E17" s="36" t="s">
        <v>330</v>
      </c>
      <c r="F17" s="7" t="s">
        <v>339</v>
      </c>
      <c r="G17" s="40">
        <v>6864</v>
      </c>
      <c r="H17" s="4" t="s">
        <v>53</v>
      </c>
      <c r="I17" s="5"/>
      <c r="J17" s="1">
        <v>0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M17" s="1">
        <f t="shared" si="0"/>
        <v>0</v>
      </c>
      <c r="AN17" s="4">
        <f t="shared" si="1"/>
        <v>0</v>
      </c>
    </row>
    <row r="18" spans="2:40" ht="60" customHeight="1" x14ac:dyDescent="0.35">
      <c r="B18" s="3" t="s">
        <v>60</v>
      </c>
      <c r="C18" s="3" t="s">
        <v>61</v>
      </c>
      <c r="D18" s="3">
        <v>155</v>
      </c>
      <c r="E18" s="36" t="s">
        <v>330</v>
      </c>
      <c r="F18" s="7" t="s">
        <v>340</v>
      </c>
      <c r="G18" s="40">
        <v>5200</v>
      </c>
      <c r="H18" s="4" t="s">
        <v>62</v>
      </c>
      <c r="I18" s="5"/>
      <c r="J18" s="5"/>
      <c r="K18" s="1">
        <v>0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M18" s="1">
        <f t="shared" si="0"/>
        <v>0</v>
      </c>
      <c r="AN18" s="4">
        <f t="shared" si="1"/>
        <v>0</v>
      </c>
    </row>
    <row r="19" spans="2:40" ht="60" customHeight="1" x14ac:dyDescent="0.35">
      <c r="B19" s="3" t="s">
        <v>63</v>
      </c>
      <c r="C19" s="3" t="s">
        <v>64</v>
      </c>
      <c r="D19" s="3">
        <v>152</v>
      </c>
      <c r="E19" s="36" t="s">
        <v>330</v>
      </c>
      <c r="F19" s="8" t="s">
        <v>341</v>
      </c>
      <c r="G19" s="40">
        <v>3744</v>
      </c>
      <c r="H19" s="4" t="s">
        <v>66</v>
      </c>
      <c r="I19" s="5"/>
      <c r="J19" s="5"/>
      <c r="K19" s="5"/>
      <c r="L19" s="5"/>
      <c r="M19" s="1">
        <v>0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M19" s="1">
        <f t="shared" si="0"/>
        <v>0</v>
      </c>
      <c r="AN19" s="4">
        <f t="shared" si="1"/>
        <v>0</v>
      </c>
    </row>
    <row r="20" spans="2:40" ht="60" customHeight="1" x14ac:dyDescent="0.35">
      <c r="B20" s="3" t="s">
        <v>67</v>
      </c>
      <c r="C20" s="3" t="s">
        <v>68</v>
      </c>
      <c r="D20" s="3">
        <v>193</v>
      </c>
      <c r="E20" s="36" t="s">
        <v>329</v>
      </c>
      <c r="F20" s="7" t="s">
        <v>342</v>
      </c>
      <c r="G20" s="40">
        <v>7488</v>
      </c>
      <c r="H20" s="4" t="s">
        <v>69</v>
      </c>
      <c r="I20" s="5"/>
      <c r="J20" s="5"/>
      <c r="K20" s="5"/>
      <c r="L20" s="5"/>
      <c r="M20" s="5"/>
      <c r="N20" s="5"/>
      <c r="O20" s="5"/>
      <c r="P20" s="1">
        <v>0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M20" s="1">
        <f t="shared" si="0"/>
        <v>0</v>
      </c>
      <c r="AN20" s="4">
        <f t="shared" si="1"/>
        <v>0</v>
      </c>
    </row>
    <row r="21" spans="2:40" ht="60" customHeight="1" x14ac:dyDescent="0.35">
      <c r="B21" s="3" t="s">
        <v>70</v>
      </c>
      <c r="C21" s="3" t="s">
        <v>71</v>
      </c>
      <c r="D21" s="3">
        <v>188</v>
      </c>
      <c r="E21" s="36" t="s">
        <v>330</v>
      </c>
      <c r="F21" s="7" t="s">
        <v>342</v>
      </c>
      <c r="G21" s="40">
        <v>7488</v>
      </c>
      <c r="H21" s="4" t="s">
        <v>53</v>
      </c>
      <c r="I21" s="5"/>
      <c r="J21" s="5"/>
      <c r="K21" s="5"/>
      <c r="L21" s="5"/>
      <c r="M21" s="5"/>
      <c r="N21" s="5"/>
      <c r="O21" s="5"/>
      <c r="P21" s="5"/>
      <c r="Q21" s="1">
        <v>0</v>
      </c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M21" s="1">
        <f t="shared" si="0"/>
        <v>0</v>
      </c>
      <c r="AN21" s="4">
        <f t="shared" si="1"/>
        <v>0</v>
      </c>
    </row>
    <row r="22" spans="2:40" ht="60" customHeight="1" x14ac:dyDescent="0.35">
      <c r="B22" s="3" t="s">
        <v>72</v>
      </c>
      <c r="C22" s="3" t="s">
        <v>73</v>
      </c>
      <c r="D22" s="3">
        <v>188</v>
      </c>
      <c r="E22" s="36" t="s">
        <v>329</v>
      </c>
      <c r="F22" s="7" t="s">
        <v>342</v>
      </c>
      <c r="G22" s="40">
        <v>7488</v>
      </c>
      <c r="H22" s="4" t="s">
        <v>69</v>
      </c>
      <c r="I22" s="5"/>
      <c r="J22" s="5"/>
      <c r="K22" s="5"/>
      <c r="L22" s="5"/>
      <c r="M22" s="5"/>
      <c r="N22" s="5"/>
      <c r="O22" s="5"/>
      <c r="P22" s="5"/>
      <c r="Q22" s="1">
        <v>0</v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M22" s="1">
        <f t="shared" si="0"/>
        <v>0</v>
      </c>
      <c r="AN22" s="4">
        <f t="shared" si="1"/>
        <v>0</v>
      </c>
    </row>
    <row r="23" spans="2:40" ht="60" customHeight="1" x14ac:dyDescent="0.35">
      <c r="B23" s="3" t="s">
        <v>74</v>
      </c>
      <c r="C23" s="3" t="s">
        <v>75</v>
      </c>
      <c r="D23" s="3">
        <v>183</v>
      </c>
      <c r="E23" s="36" t="s">
        <v>330</v>
      </c>
      <c r="F23" s="7" t="s">
        <v>342</v>
      </c>
      <c r="G23" s="40">
        <v>7488</v>
      </c>
      <c r="H23" s="4" t="s">
        <v>53</v>
      </c>
      <c r="I23" s="5"/>
      <c r="J23" s="5"/>
      <c r="K23" s="5"/>
      <c r="L23" s="5"/>
      <c r="M23" s="5"/>
      <c r="N23" s="5"/>
      <c r="O23" s="5"/>
      <c r="P23" s="5"/>
      <c r="Q23" s="5"/>
      <c r="R23" s="1">
        <v>0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M23" s="1">
        <f t="shared" si="0"/>
        <v>0</v>
      </c>
      <c r="AN23" s="4">
        <f t="shared" si="1"/>
        <v>0</v>
      </c>
    </row>
    <row r="24" spans="2:40" ht="60" customHeight="1" x14ac:dyDescent="0.35">
      <c r="B24" s="3" t="s">
        <v>76</v>
      </c>
      <c r="C24" s="3" t="s">
        <v>77</v>
      </c>
      <c r="D24" s="3">
        <v>190</v>
      </c>
      <c r="E24" s="36" t="s">
        <v>330</v>
      </c>
      <c r="F24" s="7" t="s">
        <v>343</v>
      </c>
      <c r="G24" s="40">
        <v>7488</v>
      </c>
      <c r="H24" s="4" t="s">
        <v>69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1">
        <v>0</v>
      </c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1">
        <f t="shared" si="0"/>
        <v>0</v>
      </c>
      <c r="AN24" s="4">
        <f t="shared" si="1"/>
        <v>0</v>
      </c>
    </row>
    <row r="25" spans="2:40" ht="60" customHeight="1" x14ac:dyDescent="0.35">
      <c r="B25" s="3" t="s">
        <v>78</v>
      </c>
      <c r="C25" s="3" t="s">
        <v>79</v>
      </c>
      <c r="D25" s="3">
        <v>190</v>
      </c>
      <c r="E25" s="36" t="s">
        <v>329</v>
      </c>
      <c r="F25" s="7" t="s">
        <v>344</v>
      </c>
      <c r="G25" s="40">
        <v>7488</v>
      </c>
      <c r="H25" s="4" t="s">
        <v>69</v>
      </c>
      <c r="I25" s="5"/>
      <c r="J25" s="5"/>
      <c r="K25" s="5"/>
      <c r="L25" s="5"/>
      <c r="M25" s="5"/>
      <c r="N25" s="5"/>
      <c r="O25" s="5"/>
      <c r="P25" s="5"/>
      <c r="Q25" s="5"/>
      <c r="R25" s="1">
        <v>0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1">
        <f t="shared" si="0"/>
        <v>0</v>
      </c>
      <c r="AN25" s="4">
        <f t="shared" si="1"/>
        <v>0</v>
      </c>
    </row>
    <row r="26" spans="2:40" ht="60" customHeight="1" x14ac:dyDescent="0.35">
      <c r="B26" s="3" t="s">
        <v>80</v>
      </c>
      <c r="C26" s="3" t="s">
        <v>81</v>
      </c>
      <c r="D26" s="3">
        <v>183</v>
      </c>
      <c r="E26" s="36" t="s">
        <v>330</v>
      </c>
      <c r="F26" s="7" t="s">
        <v>344</v>
      </c>
      <c r="G26" s="40">
        <v>7488</v>
      </c>
      <c r="H26" s="4" t="s">
        <v>69</v>
      </c>
      <c r="I26" s="5"/>
      <c r="J26" s="5"/>
      <c r="K26" s="5"/>
      <c r="L26" s="5"/>
      <c r="M26" s="5"/>
      <c r="N26" s="5"/>
      <c r="O26" s="5"/>
      <c r="P26" s="5"/>
      <c r="Q26" s="5"/>
      <c r="R26" s="1">
        <v>0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M26" s="1">
        <f t="shared" si="0"/>
        <v>0</v>
      </c>
      <c r="AN26" s="4">
        <f t="shared" si="1"/>
        <v>0</v>
      </c>
    </row>
    <row r="27" spans="2:40" ht="60" customHeight="1" x14ac:dyDescent="0.35">
      <c r="B27" s="3" t="s">
        <v>82</v>
      </c>
      <c r="C27" s="3" t="s">
        <v>83</v>
      </c>
      <c r="D27" s="3">
        <v>176</v>
      </c>
      <c r="E27" s="36" t="s">
        <v>330</v>
      </c>
      <c r="F27" s="7" t="s">
        <v>345</v>
      </c>
      <c r="G27" s="40">
        <v>7488</v>
      </c>
      <c r="H27" s="4" t="s">
        <v>69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1">
        <v>0</v>
      </c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M27" s="1">
        <f t="shared" si="0"/>
        <v>0</v>
      </c>
      <c r="AN27" s="4">
        <f t="shared" si="1"/>
        <v>0</v>
      </c>
    </row>
    <row r="28" spans="2:40" ht="60" customHeight="1" x14ac:dyDescent="0.35">
      <c r="B28" s="3" t="s">
        <v>84</v>
      </c>
      <c r="C28" s="3" t="s">
        <v>85</v>
      </c>
      <c r="D28" s="3">
        <v>187</v>
      </c>
      <c r="E28" s="36" t="s">
        <v>330</v>
      </c>
      <c r="F28" s="7" t="s">
        <v>359</v>
      </c>
      <c r="G28" s="40">
        <v>5200</v>
      </c>
      <c r="H28" s="4" t="s">
        <v>62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1">
        <v>0</v>
      </c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M28" s="1">
        <f t="shared" si="0"/>
        <v>0</v>
      </c>
      <c r="AN28" s="4">
        <f t="shared" si="1"/>
        <v>0</v>
      </c>
    </row>
    <row r="29" spans="2:40" ht="60" customHeight="1" x14ac:dyDescent="0.35">
      <c r="B29" s="3" t="s">
        <v>84</v>
      </c>
      <c r="C29" s="3" t="s">
        <v>86</v>
      </c>
      <c r="D29" s="3" t="s">
        <v>346</v>
      </c>
      <c r="E29" s="36" t="s">
        <v>330</v>
      </c>
      <c r="F29" s="7" t="s">
        <v>360</v>
      </c>
      <c r="G29" s="40">
        <v>5200</v>
      </c>
      <c r="H29" s="4" t="s">
        <v>62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1">
        <v>0</v>
      </c>
      <c r="W29" s="1">
        <v>0</v>
      </c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M29" s="1">
        <f t="shared" si="0"/>
        <v>0</v>
      </c>
      <c r="AN29" s="4">
        <f t="shared" si="1"/>
        <v>0</v>
      </c>
    </row>
    <row r="30" spans="2:40" ht="60" customHeight="1" x14ac:dyDescent="0.35">
      <c r="B30" s="3" t="s">
        <v>87</v>
      </c>
      <c r="C30" s="3" t="s">
        <v>88</v>
      </c>
      <c r="D30" s="3">
        <v>212</v>
      </c>
      <c r="E30" s="36" t="s">
        <v>329</v>
      </c>
      <c r="F30" s="8" t="s">
        <v>361</v>
      </c>
      <c r="G30" s="40">
        <v>7488</v>
      </c>
      <c r="H30" s="4" t="s">
        <v>69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">
        <v>0</v>
      </c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M30" s="1">
        <f t="shared" si="0"/>
        <v>0</v>
      </c>
      <c r="AN30" s="4">
        <f t="shared" si="1"/>
        <v>0</v>
      </c>
    </row>
    <row r="31" spans="2:40" ht="60" customHeight="1" x14ac:dyDescent="0.35">
      <c r="B31" s="3" t="s">
        <v>89</v>
      </c>
      <c r="C31" s="3" t="s">
        <v>90</v>
      </c>
      <c r="D31" s="3">
        <v>207</v>
      </c>
      <c r="E31" s="36" t="s">
        <v>329</v>
      </c>
      <c r="F31" s="8" t="s">
        <v>362</v>
      </c>
      <c r="G31" s="40">
        <v>7488</v>
      </c>
      <c r="H31" s="4" t="s">
        <v>69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1">
        <v>0</v>
      </c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M31" s="1">
        <f t="shared" si="0"/>
        <v>0</v>
      </c>
      <c r="AN31" s="4">
        <f t="shared" si="1"/>
        <v>0</v>
      </c>
    </row>
    <row r="32" spans="2:40" ht="60" customHeight="1" x14ac:dyDescent="0.35">
      <c r="B32" s="3" t="s">
        <v>91</v>
      </c>
      <c r="C32" s="3" t="s">
        <v>92</v>
      </c>
      <c r="D32" s="3">
        <v>200</v>
      </c>
      <c r="E32" s="36" t="s">
        <v>330</v>
      </c>
      <c r="F32" s="7" t="s">
        <v>363</v>
      </c>
      <c r="G32" s="40">
        <v>7488</v>
      </c>
      <c r="H32" s="4" t="s">
        <v>69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">
        <v>0</v>
      </c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M32" s="1">
        <f t="shared" si="0"/>
        <v>0</v>
      </c>
      <c r="AN32" s="4">
        <f t="shared" si="1"/>
        <v>0</v>
      </c>
    </row>
    <row r="33" spans="2:40" ht="60" customHeight="1" x14ac:dyDescent="0.35">
      <c r="B33" s="3" t="s">
        <v>93</v>
      </c>
      <c r="C33" s="3" t="s">
        <v>94</v>
      </c>
      <c r="D33" s="3" t="s">
        <v>347</v>
      </c>
      <c r="E33" s="36" t="s">
        <v>330</v>
      </c>
      <c r="F33" s="7" t="s">
        <v>364</v>
      </c>
      <c r="G33" s="40">
        <v>7488</v>
      </c>
      <c r="H33" s="4" t="s">
        <v>69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1">
        <v>0</v>
      </c>
      <c r="AB33" s="1">
        <v>0</v>
      </c>
      <c r="AC33" s="5"/>
      <c r="AD33" s="5"/>
      <c r="AE33" s="5"/>
      <c r="AF33" s="5"/>
      <c r="AG33" s="5"/>
      <c r="AH33" s="5"/>
      <c r="AI33" s="5"/>
      <c r="AJ33" s="5"/>
      <c r="AK33" s="5"/>
      <c r="AM33" s="1">
        <f t="shared" si="0"/>
        <v>0</v>
      </c>
      <c r="AN33" s="4">
        <f t="shared" si="1"/>
        <v>0</v>
      </c>
    </row>
    <row r="34" spans="2:40" ht="60" customHeight="1" x14ac:dyDescent="0.35">
      <c r="B34" s="3" t="s">
        <v>97</v>
      </c>
      <c r="C34" s="3" t="s">
        <v>98</v>
      </c>
      <c r="D34" s="3" t="s">
        <v>348</v>
      </c>
      <c r="E34" s="36" t="s">
        <v>331</v>
      </c>
      <c r="F34" s="8" t="s">
        <v>353</v>
      </c>
      <c r="G34" s="40">
        <v>3952</v>
      </c>
      <c r="H34" s="4" t="s">
        <v>100</v>
      </c>
      <c r="I34" s="5"/>
      <c r="J34" s="5"/>
      <c r="K34" s="5"/>
      <c r="L34" s="1">
        <v>0</v>
      </c>
      <c r="M34" s="1">
        <v>0</v>
      </c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M34" s="1">
        <f t="shared" si="0"/>
        <v>0</v>
      </c>
      <c r="AN34" s="4">
        <f t="shared" si="1"/>
        <v>0</v>
      </c>
    </row>
    <row r="35" spans="2:40" ht="60" customHeight="1" x14ac:dyDescent="0.35">
      <c r="B35" s="3" t="s">
        <v>101</v>
      </c>
      <c r="C35" s="3" t="s">
        <v>102</v>
      </c>
      <c r="D35" s="3" t="s">
        <v>348</v>
      </c>
      <c r="E35" s="36" t="s">
        <v>331</v>
      </c>
      <c r="F35" s="8" t="s">
        <v>353</v>
      </c>
      <c r="G35" s="40">
        <v>3536</v>
      </c>
      <c r="H35" s="4" t="s">
        <v>96</v>
      </c>
      <c r="I35" s="5"/>
      <c r="J35" s="5"/>
      <c r="K35" s="5"/>
      <c r="L35" s="1">
        <v>0</v>
      </c>
      <c r="M35" s="1">
        <v>0</v>
      </c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M35" s="1">
        <f t="shared" si="0"/>
        <v>0</v>
      </c>
      <c r="AN35" s="4">
        <f t="shared" si="1"/>
        <v>0</v>
      </c>
    </row>
    <row r="36" spans="2:40" ht="60" customHeight="1" x14ac:dyDescent="0.35">
      <c r="B36" s="3" t="s">
        <v>101</v>
      </c>
      <c r="C36" s="3" t="s">
        <v>103</v>
      </c>
      <c r="D36" s="3" t="s">
        <v>349</v>
      </c>
      <c r="E36" s="36" t="s">
        <v>331</v>
      </c>
      <c r="F36" s="9" t="s">
        <v>354</v>
      </c>
      <c r="G36" s="40">
        <v>3536</v>
      </c>
      <c r="H36" s="4" t="s">
        <v>96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1">
        <v>0</v>
      </c>
      <c r="AD36" s="1">
        <v>0</v>
      </c>
      <c r="AE36" s="1">
        <v>0</v>
      </c>
      <c r="AF36" s="5"/>
      <c r="AG36" s="5"/>
      <c r="AH36" s="5"/>
      <c r="AI36" s="5"/>
      <c r="AJ36" s="5"/>
      <c r="AK36" s="5"/>
      <c r="AM36" s="1">
        <f t="shared" si="0"/>
        <v>0</v>
      </c>
      <c r="AN36" s="4">
        <f t="shared" si="1"/>
        <v>0</v>
      </c>
    </row>
    <row r="37" spans="2:40" ht="60" customHeight="1" x14ac:dyDescent="0.35">
      <c r="B37" s="3" t="s">
        <v>104</v>
      </c>
      <c r="C37" s="3" t="s">
        <v>105</v>
      </c>
      <c r="D37" s="3" t="s">
        <v>349</v>
      </c>
      <c r="E37" s="36" t="s">
        <v>331</v>
      </c>
      <c r="F37" s="9" t="s">
        <v>354</v>
      </c>
      <c r="G37" s="40">
        <v>3328</v>
      </c>
      <c r="H37" s="4" t="s">
        <v>107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1">
        <v>0</v>
      </c>
      <c r="AD37" s="1">
        <v>0</v>
      </c>
      <c r="AE37" s="1">
        <v>0</v>
      </c>
      <c r="AF37" s="5"/>
      <c r="AG37" s="5"/>
      <c r="AH37" s="5"/>
      <c r="AI37" s="5"/>
      <c r="AJ37" s="5"/>
      <c r="AK37" s="5"/>
      <c r="AM37" s="1">
        <f t="shared" si="0"/>
        <v>0</v>
      </c>
      <c r="AN37" s="4">
        <f t="shared" si="1"/>
        <v>0</v>
      </c>
    </row>
    <row r="38" spans="2:40" ht="60" customHeight="1" x14ac:dyDescent="0.35">
      <c r="B38" s="3" t="s">
        <v>108</v>
      </c>
      <c r="C38" s="3" t="s">
        <v>109</v>
      </c>
      <c r="D38" s="3" t="s">
        <v>350</v>
      </c>
      <c r="E38" s="36" t="s">
        <v>331</v>
      </c>
      <c r="F38" s="9" t="s">
        <v>355</v>
      </c>
      <c r="G38" s="40">
        <v>4992</v>
      </c>
      <c r="H38" s="4" t="s">
        <v>110</v>
      </c>
      <c r="I38" s="5"/>
      <c r="J38" s="5"/>
      <c r="K38" s="5"/>
      <c r="L38" s="5"/>
      <c r="M38" s="1">
        <v>0</v>
      </c>
      <c r="N38" s="1">
        <v>0</v>
      </c>
      <c r="O38" s="1">
        <v>0</v>
      </c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M38" s="1">
        <f t="shared" si="0"/>
        <v>0</v>
      </c>
      <c r="AN38" s="4">
        <f t="shared" si="1"/>
        <v>0</v>
      </c>
    </row>
    <row r="39" spans="2:40" ht="60" customHeight="1" x14ac:dyDescent="0.35">
      <c r="B39" s="3" t="s">
        <v>111</v>
      </c>
      <c r="C39" s="3" t="s">
        <v>112</v>
      </c>
      <c r="D39" s="3" t="s">
        <v>350</v>
      </c>
      <c r="E39" s="36" t="s">
        <v>331</v>
      </c>
      <c r="F39" s="9" t="s">
        <v>355</v>
      </c>
      <c r="G39" s="40">
        <v>4784</v>
      </c>
      <c r="H39" s="4" t="s">
        <v>114</v>
      </c>
      <c r="I39" s="5"/>
      <c r="J39" s="5"/>
      <c r="K39" s="5"/>
      <c r="L39" s="5"/>
      <c r="M39" s="1">
        <v>0</v>
      </c>
      <c r="N39" s="1">
        <v>0</v>
      </c>
      <c r="O39" s="1">
        <v>0</v>
      </c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M39" s="1">
        <f t="shared" si="0"/>
        <v>0</v>
      </c>
      <c r="AN39" s="4">
        <f t="shared" si="1"/>
        <v>0</v>
      </c>
    </row>
    <row r="40" spans="2:40" ht="60" customHeight="1" x14ac:dyDescent="0.35">
      <c r="B40" s="3" t="s">
        <v>115</v>
      </c>
      <c r="C40" s="3" t="s">
        <v>116</v>
      </c>
      <c r="D40" s="3" t="s">
        <v>350</v>
      </c>
      <c r="E40" s="36" t="s">
        <v>331</v>
      </c>
      <c r="F40" s="9" t="s">
        <v>355</v>
      </c>
      <c r="G40" s="40">
        <v>3952</v>
      </c>
      <c r="H40" s="4" t="s">
        <v>100</v>
      </c>
      <c r="I40" s="5"/>
      <c r="J40" s="5"/>
      <c r="K40" s="5"/>
      <c r="L40" s="5"/>
      <c r="M40" s="1">
        <v>0</v>
      </c>
      <c r="N40" s="1">
        <v>0</v>
      </c>
      <c r="O40" s="1">
        <v>0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M40" s="1">
        <f t="shared" si="0"/>
        <v>0</v>
      </c>
      <c r="AN40" s="4">
        <f t="shared" si="1"/>
        <v>0</v>
      </c>
    </row>
    <row r="41" spans="2:40" ht="60" customHeight="1" x14ac:dyDescent="0.35">
      <c r="B41" s="3" t="s">
        <v>117</v>
      </c>
      <c r="C41" s="3" t="s">
        <v>118</v>
      </c>
      <c r="D41" s="3" t="s">
        <v>350</v>
      </c>
      <c r="E41" s="36" t="s">
        <v>331</v>
      </c>
      <c r="F41" s="9" t="s">
        <v>355</v>
      </c>
      <c r="G41" s="40">
        <v>3744</v>
      </c>
      <c r="H41" s="4" t="s">
        <v>96</v>
      </c>
      <c r="I41" s="5"/>
      <c r="J41" s="5"/>
      <c r="K41" s="5"/>
      <c r="L41" s="5"/>
      <c r="M41" s="1">
        <v>0</v>
      </c>
      <c r="N41" s="1">
        <v>0</v>
      </c>
      <c r="O41" s="1">
        <v>0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M41" s="1">
        <f t="shared" si="0"/>
        <v>0</v>
      </c>
      <c r="AN41" s="4">
        <f t="shared" si="1"/>
        <v>0</v>
      </c>
    </row>
    <row r="42" spans="2:40" ht="60" customHeight="1" x14ac:dyDescent="0.35">
      <c r="B42" s="3" t="s">
        <v>119</v>
      </c>
      <c r="C42" s="3" t="s">
        <v>120</v>
      </c>
      <c r="D42" s="3" t="s">
        <v>356</v>
      </c>
      <c r="E42" s="36" t="s">
        <v>331</v>
      </c>
      <c r="F42" s="9" t="s">
        <v>357</v>
      </c>
      <c r="G42" s="40">
        <v>3536</v>
      </c>
      <c r="H42" s="4" t="s">
        <v>96</v>
      </c>
      <c r="I42" s="5"/>
      <c r="J42" s="5"/>
      <c r="K42" s="5"/>
      <c r="L42" s="1">
        <v>0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1">
        <v>0</v>
      </c>
      <c r="AD42" s="1">
        <v>0</v>
      </c>
      <c r="AE42" s="1">
        <v>0</v>
      </c>
      <c r="AF42" s="5"/>
      <c r="AG42" s="5"/>
      <c r="AH42" s="5"/>
      <c r="AI42" s="5"/>
      <c r="AJ42" s="5"/>
      <c r="AK42" s="5"/>
      <c r="AM42" s="1">
        <f t="shared" si="0"/>
        <v>0</v>
      </c>
      <c r="AN42" s="4">
        <f t="shared" si="1"/>
        <v>0</v>
      </c>
    </row>
    <row r="43" spans="2:40" ht="60" customHeight="1" x14ac:dyDescent="0.35">
      <c r="B43" s="3" t="s">
        <v>121</v>
      </c>
      <c r="C43" s="3" t="s">
        <v>122</v>
      </c>
      <c r="D43" s="3" t="s">
        <v>356</v>
      </c>
      <c r="E43" s="36" t="s">
        <v>331</v>
      </c>
      <c r="F43" s="9" t="s">
        <v>357</v>
      </c>
      <c r="G43" s="40">
        <v>3328</v>
      </c>
      <c r="H43" s="4" t="s">
        <v>107</v>
      </c>
      <c r="I43" s="5"/>
      <c r="J43" s="5"/>
      <c r="K43" s="5"/>
      <c r="L43" s="1">
        <v>0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1">
        <v>0</v>
      </c>
      <c r="AD43" s="1">
        <v>0</v>
      </c>
      <c r="AE43" s="1">
        <v>0</v>
      </c>
      <c r="AF43" s="5"/>
      <c r="AG43" s="5"/>
      <c r="AH43" s="5"/>
      <c r="AI43" s="5"/>
      <c r="AJ43" s="5"/>
      <c r="AK43" s="5"/>
      <c r="AM43" s="1">
        <f t="shared" si="0"/>
        <v>0</v>
      </c>
      <c r="AN43" s="4">
        <f t="shared" si="1"/>
        <v>0</v>
      </c>
    </row>
    <row r="44" spans="2:40" ht="60" customHeight="1" x14ac:dyDescent="0.35">
      <c r="B44" s="3" t="s">
        <v>123</v>
      </c>
      <c r="C44" s="3" t="s">
        <v>124</v>
      </c>
      <c r="D44" s="3">
        <v>116</v>
      </c>
      <c r="E44" s="36" t="s">
        <v>331</v>
      </c>
      <c r="F44" s="8" t="s">
        <v>358</v>
      </c>
      <c r="G44" s="40">
        <v>3224</v>
      </c>
      <c r="H44" s="4" t="s">
        <v>125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1">
        <v>0</v>
      </c>
      <c r="AG44" s="5"/>
      <c r="AH44" s="5"/>
      <c r="AI44" s="5"/>
      <c r="AJ44" s="5"/>
      <c r="AK44" s="5"/>
      <c r="AM44" s="1">
        <f t="shared" si="0"/>
        <v>0</v>
      </c>
      <c r="AN44" s="4">
        <f t="shared" si="1"/>
        <v>0</v>
      </c>
    </row>
    <row r="45" spans="2:40" ht="60" customHeight="1" x14ac:dyDescent="0.35">
      <c r="B45" s="3" t="s">
        <v>127</v>
      </c>
      <c r="C45" s="3" t="s">
        <v>128</v>
      </c>
      <c r="D45" s="3" t="s">
        <v>351</v>
      </c>
      <c r="E45" s="36" t="s">
        <v>331</v>
      </c>
      <c r="F45" s="8" t="s">
        <v>352</v>
      </c>
      <c r="G45" s="40">
        <v>2912</v>
      </c>
      <c r="H45" s="4" t="s">
        <v>126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M45" s="1">
        <f t="shared" si="0"/>
        <v>0</v>
      </c>
      <c r="AN45" s="4">
        <f t="shared" si="1"/>
        <v>0</v>
      </c>
    </row>
    <row r="46" spans="2:40" ht="60" customHeight="1" x14ac:dyDescent="0.35">
      <c r="B46" s="3" t="s">
        <v>129</v>
      </c>
      <c r="C46" s="3" t="s">
        <v>130</v>
      </c>
      <c r="D46" s="3" t="s">
        <v>351</v>
      </c>
      <c r="E46" s="36" t="s">
        <v>331</v>
      </c>
      <c r="F46" s="8" t="s">
        <v>352</v>
      </c>
      <c r="G46" s="40">
        <v>2600</v>
      </c>
      <c r="H46" s="4" t="s">
        <v>132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M46" s="1">
        <f t="shared" si="0"/>
        <v>0</v>
      </c>
      <c r="AN46" s="4">
        <f>SUM(AM46*G46)</f>
        <v>0</v>
      </c>
    </row>
    <row r="48" spans="2:40" x14ac:dyDescent="0.35">
      <c r="H48" s="1" t="s">
        <v>133</v>
      </c>
      <c r="I48" s="1">
        <f t="shared" ref="I48:AK48" si="2">SUM(I14:I47)</f>
        <v>0</v>
      </c>
      <c r="J48" s="1">
        <f t="shared" si="2"/>
        <v>0</v>
      </c>
      <c r="K48" s="1">
        <f t="shared" si="2"/>
        <v>0</v>
      </c>
      <c r="L48" s="1">
        <f t="shared" si="2"/>
        <v>0</v>
      </c>
      <c r="M48" s="1">
        <f t="shared" si="2"/>
        <v>0</v>
      </c>
      <c r="N48" s="1">
        <f t="shared" si="2"/>
        <v>0</v>
      </c>
      <c r="O48" s="1">
        <f t="shared" si="2"/>
        <v>0</v>
      </c>
      <c r="P48" s="1">
        <f t="shared" si="2"/>
        <v>0</v>
      </c>
      <c r="Q48" s="1">
        <f t="shared" si="2"/>
        <v>0</v>
      </c>
      <c r="R48" s="1">
        <f t="shared" si="2"/>
        <v>0</v>
      </c>
      <c r="S48" s="1">
        <f t="shared" si="2"/>
        <v>0</v>
      </c>
      <c r="T48" s="1">
        <f t="shared" si="2"/>
        <v>0</v>
      </c>
      <c r="U48" s="1">
        <f t="shared" si="2"/>
        <v>0</v>
      </c>
      <c r="V48" s="1">
        <f t="shared" si="2"/>
        <v>0</v>
      </c>
      <c r="W48" s="1">
        <f t="shared" si="2"/>
        <v>0</v>
      </c>
      <c r="X48" s="1">
        <f t="shared" si="2"/>
        <v>0</v>
      </c>
      <c r="Y48" s="1">
        <f t="shared" si="2"/>
        <v>0</v>
      </c>
      <c r="Z48" s="1">
        <f t="shared" si="2"/>
        <v>0</v>
      </c>
      <c r="AA48" s="1">
        <f t="shared" si="2"/>
        <v>0</v>
      </c>
      <c r="AB48" s="1">
        <f t="shared" si="2"/>
        <v>0</v>
      </c>
      <c r="AC48" s="1">
        <f t="shared" si="2"/>
        <v>0</v>
      </c>
      <c r="AD48" s="1">
        <f t="shared" si="2"/>
        <v>0</v>
      </c>
      <c r="AE48" s="1">
        <f t="shared" si="2"/>
        <v>0</v>
      </c>
      <c r="AF48" s="1">
        <f t="shared" si="2"/>
        <v>0</v>
      </c>
      <c r="AG48" s="1">
        <f t="shared" si="2"/>
        <v>0</v>
      </c>
      <c r="AH48" s="1">
        <f t="shared" si="2"/>
        <v>0</v>
      </c>
      <c r="AI48" s="1">
        <f t="shared" si="2"/>
        <v>0</v>
      </c>
      <c r="AJ48" s="1">
        <f t="shared" si="2"/>
        <v>0</v>
      </c>
      <c r="AK48" s="1">
        <f t="shared" si="2"/>
        <v>0</v>
      </c>
      <c r="AM48" s="1">
        <f>SUM(AM14:AM47)</f>
        <v>0</v>
      </c>
      <c r="AN48" s="4">
        <f>SUM(AN14:AN47)</f>
        <v>0</v>
      </c>
    </row>
    <row r="49" spans="1:40" x14ac:dyDescent="0.35">
      <c r="AN49" s="4"/>
    </row>
    <row r="50" spans="1:40" ht="21" x14ac:dyDescent="0.35">
      <c r="A50" s="6" t="s">
        <v>407</v>
      </c>
    </row>
    <row r="51" spans="1:40" ht="15" customHeight="1" x14ac:dyDescent="0.35">
      <c r="A51" s="2"/>
      <c r="B51" s="2" t="s">
        <v>12</v>
      </c>
      <c r="C51" s="2" t="s">
        <v>13</v>
      </c>
      <c r="D51" s="2" t="s">
        <v>14</v>
      </c>
      <c r="E51" s="2" t="s">
        <v>408</v>
      </c>
      <c r="F51" s="2" t="s">
        <v>15</v>
      </c>
      <c r="G51" s="2" t="s">
        <v>423</v>
      </c>
      <c r="H51" s="2" t="s">
        <v>16</v>
      </c>
      <c r="I51" s="2" t="s">
        <v>365</v>
      </c>
      <c r="J51" s="2" t="s">
        <v>366</v>
      </c>
      <c r="K51" s="2" t="s">
        <v>367</v>
      </c>
      <c r="L51" s="2" t="s">
        <v>368</v>
      </c>
      <c r="M51" s="2" t="s">
        <v>369</v>
      </c>
      <c r="N51" s="2" t="s">
        <v>370</v>
      </c>
      <c r="O51" s="2" t="s">
        <v>371</v>
      </c>
      <c r="P51" s="2" t="s">
        <v>372</v>
      </c>
      <c r="Q51" s="2" t="s">
        <v>373</v>
      </c>
      <c r="R51" s="2"/>
      <c r="S51" s="2" t="s">
        <v>374</v>
      </c>
      <c r="T51" s="2" t="s">
        <v>375</v>
      </c>
    </row>
    <row r="52" spans="1:40" ht="58.5" customHeight="1" x14ac:dyDescent="0.35">
      <c r="B52" s="3" t="s">
        <v>376</v>
      </c>
      <c r="C52" s="3" t="s">
        <v>377</v>
      </c>
      <c r="D52" s="3" t="s">
        <v>143</v>
      </c>
      <c r="E52" s="36">
        <v>95</v>
      </c>
      <c r="F52" s="3" t="s">
        <v>52</v>
      </c>
      <c r="G52" s="13">
        <v>5096</v>
      </c>
      <c r="H52" s="12" t="s">
        <v>402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S52" s="1">
        <f>SUM(I52:Q52)</f>
        <v>0</v>
      </c>
      <c r="T52" s="1">
        <f>SUM(S52*G52)</f>
        <v>0</v>
      </c>
    </row>
    <row r="53" spans="1:40" ht="61.5" customHeight="1" x14ac:dyDescent="0.35">
      <c r="B53" s="3" t="s">
        <v>378</v>
      </c>
      <c r="C53" s="3" t="s">
        <v>379</v>
      </c>
      <c r="D53" s="3" t="s">
        <v>143</v>
      </c>
      <c r="E53" s="36">
        <v>95</v>
      </c>
      <c r="F53" s="3" t="s">
        <v>52</v>
      </c>
      <c r="G53" s="13">
        <v>4784</v>
      </c>
      <c r="H53" s="12" t="s">
        <v>403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O53" s="1">
        <v>0</v>
      </c>
      <c r="P53" s="1">
        <v>0</v>
      </c>
      <c r="Q53" s="1">
        <v>0</v>
      </c>
      <c r="S53" s="1">
        <f t="shared" ref="S53:S60" si="3">SUM(I53:Q53)</f>
        <v>0</v>
      </c>
      <c r="T53" s="1">
        <f t="shared" ref="T52:T59" si="4">SUM(S53*G53)</f>
        <v>0</v>
      </c>
    </row>
    <row r="54" spans="1:40" ht="61.5" customHeight="1" x14ac:dyDescent="0.35">
      <c r="B54" s="3" t="s">
        <v>380</v>
      </c>
      <c r="C54" s="3" t="s">
        <v>381</v>
      </c>
      <c r="D54" s="3" t="s">
        <v>143</v>
      </c>
      <c r="E54" s="36">
        <v>95</v>
      </c>
      <c r="F54" s="3" t="s">
        <v>52</v>
      </c>
      <c r="G54" s="13">
        <v>4264</v>
      </c>
      <c r="H54" s="12" t="s">
        <v>404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S54" s="1">
        <f t="shared" si="3"/>
        <v>0</v>
      </c>
      <c r="T54" s="1">
        <f t="shared" si="4"/>
        <v>0</v>
      </c>
    </row>
    <row r="55" spans="1:40" ht="61.5" customHeight="1" x14ac:dyDescent="0.35">
      <c r="B55" s="3" t="s">
        <v>382</v>
      </c>
      <c r="C55" s="3" t="s">
        <v>383</v>
      </c>
      <c r="D55" s="3" t="s">
        <v>143</v>
      </c>
      <c r="E55" s="36">
        <v>93</v>
      </c>
      <c r="F55" s="3" t="s">
        <v>52</v>
      </c>
      <c r="G55" s="13">
        <v>5096</v>
      </c>
      <c r="H55" s="12" t="s">
        <v>402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S55" s="1">
        <f t="shared" si="3"/>
        <v>0</v>
      </c>
      <c r="T55" s="1">
        <f t="shared" si="4"/>
        <v>0</v>
      </c>
    </row>
    <row r="56" spans="1:40" ht="61.5" customHeight="1" x14ac:dyDescent="0.35">
      <c r="B56" s="3" t="s">
        <v>384</v>
      </c>
      <c r="C56" s="3" t="s">
        <v>385</v>
      </c>
      <c r="D56" s="3" t="s">
        <v>143</v>
      </c>
      <c r="E56" s="36">
        <v>93</v>
      </c>
      <c r="F56" s="3" t="s">
        <v>52</v>
      </c>
      <c r="G56" s="13">
        <v>4784</v>
      </c>
      <c r="H56" s="12" t="s">
        <v>403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S56" s="1">
        <f t="shared" si="3"/>
        <v>0</v>
      </c>
      <c r="T56" s="1">
        <f t="shared" si="4"/>
        <v>0</v>
      </c>
    </row>
    <row r="57" spans="1:40" ht="61.5" customHeight="1" x14ac:dyDescent="0.35">
      <c r="B57" s="3" t="s">
        <v>386</v>
      </c>
      <c r="C57" s="3" t="s">
        <v>387</v>
      </c>
      <c r="D57" s="3" t="s">
        <v>143</v>
      </c>
      <c r="E57" s="36">
        <v>93</v>
      </c>
      <c r="F57" s="3" t="s">
        <v>52</v>
      </c>
      <c r="G57" s="13">
        <v>4264</v>
      </c>
      <c r="H57" s="12" t="s">
        <v>404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S57" s="1">
        <f t="shared" si="3"/>
        <v>0</v>
      </c>
      <c r="T57" s="1">
        <f t="shared" si="4"/>
        <v>0</v>
      </c>
    </row>
    <row r="58" spans="1:40" ht="61.5" customHeight="1" x14ac:dyDescent="0.35">
      <c r="B58" s="3" t="s">
        <v>388</v>
      </c>
      <c r="C58" s="3" t="s">
        <v>389</v>
      </c>
      <c r="D58" s="3" t="s">
        <v>143</v>
      </c>
      <c r="E58" s="36">
        <v>93</v>
      </c>
      <c r="F58" s="10"/>
      <c r="G58" s="13">
        <v>2704</v>
      </c>
      <c r="H58" s="12" t="s">
        <v>405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S58" s="1">
        <f t="shared" si="3"/>
        <v>0</v>
      </c>
      <c r="T58" s="1">
        <f t="shared" si="4"/>
        <v>0</v>
      </c>
    </row>
    <row r="59" spans="1:40" ht="61.5" customHeight="1" x14ac:dyDescent="0.35">
      <c r="B59" s="3" t="s">
        <v>390</v>
      </c>
      <c r="C59" s="3" t="s">
        <v>391</v>
      </c>
      <c r="D59" s="3" t="s">
        <v>143</v>
      </c>
      <c r="E59" s="36">
        <v>93</v>
      </c>
      <c r="F59" s="10"/>
      <c r="G59" s="13">
        <v>2392</v>
      </c>
      <c r="H59" s="12" t="s">
        <v>406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S59" s="1">
        <f t="shared" si="3"/>
        <v>0</v>
      </c>
      <c r="T59" s="1">
        <f t="shared" si="4"/>
        <v>0</v>
      </c>
    </row>
    <row r="60" spans="1:40" ht="61.5" customHeight="1" x14ac:dyDescent="0.35">
      <c r="B60" s="3" t="s">
        <v>392</v>
      </c>
      <c r="C60" s="3" t="s">
        <v>393</v>
      </c>
      <c r="D60" s="3" t="s">
        <v>143</v>
      </c>
      <c r="E60" s="36">
        <v>96</v>
      </c>
      <c r="F60" s="3" t="s">
        <v>52</v>
      </c>
      <c r="G60" s="13">
        <v>2392</v>
      </c>
      <c r="H60" s="12" t="s">
        <v>406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S60" s="1">
        <f t="shared" si="3"/>
        <v>0</v>
      </c>
      <c r="T60" s="1">
        <f>SUM(S60*G60)</f>
        <v>0</v>
      </c>
    </row>
    <row r="61" spans="1:40" ht="18.5" customHeight="1" x14ac:dyDescent="0.35">
      <c r="A61" s="2"/>
      <c r="B61" s="2" t="s">
        <v>12</v>
      </c>
      <c r="C61" s="2" t="s">
        <v>13</v>
      </c>
      <c r="D61" s="2" t="s">
        <v>14</v>
      </c>
      <c r="E61" s="2" t="s">
        <v>408</v>
      </c>
      <c r="F61" s="2" t="s">
        <v>15</v>
      </c>
      <c r="G61" s="2" t="s">
        <v>423</v>
      </c>
      <c r="H61" s="2" t="s">
        <v>16</v>
      </c>
      <c r="I61" s="2" t="s">
        <v>396</v>
      </c>
      <c r="J61" s="2" t="s">
        <v>397</v>
      </c>
      <c r="K61" s="2" t="s">
        <v>398</v>
      </c>
      <c r="L61" s="2" t="s">
        <v>365</v>
      </c>
      <c r="M61" s="2" t="s">
        <v>366</v>
      </c>
      <c r="N61" s="2" t="s">
        <v>367</v>
      </c>
      <c r="O61" s="2" t="s">
        <v>368</v>
      </c>
      <c r="P61" s="2" t="s">
        <v>369</v>
      </c>
      <c r="Q61" s="2" t="s">
        <v>370</v>
      </c>
      <c r="R61" s="2" t="s">
        <v>371</v>
      </c>
      <c r="S61" s="2" t="s">
        <v>399</v>
      </c>
      <c r="T61" s="2" t="s">
        <v>400</v>
      </c>
      <c r="U61" s="2" t="s">
        <v>401</v>
      </c>
      <c r="V61" s="2"/>
      <c r="W61" s="2" t="s">
        <v>374</v>
      </c>
      <c r="X61" s="2" t="s">
        <v>375</v>
      </c>
    </row>
    <row r="62" spans="1:40" ht="61.5" customHeight="1" x14ac:dyDescent="0.35">
      <c r="B62" s="3" t="s">
        <v>394</v>
      </c>
      <c r="C62" s="3" t="s">
        <v>395</v>
      </c>
      <c r="D62" s="3" t="s">
        <v>143</v>
      </c>
      <c r="E62" s="36">
        <v>98</v>
      </c>
      <c r="F62" s="11"/>
      <c r="G62" s="13">
        <v>1500</v>
      </c>
      <c r="H62" s="1">
        <v>1900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W62" s="1">
        <f>SUM(I62:U62)</f>
        <v>0</v>
      </c>
      <c r="X62" s="1">
        <f>SUM(W62*G62)</f>
        <v>0</v>
      </c>
    </row>
    <row r="63" spans="1:40" ht="11.5" customHeight="1" x14ac:dyDescent="0.35">
      <c r="B63" s="3"/>
      <c r="C63" s="3"/>
      <c r="D63" s="3"/>
      <c r="E63" s="3"/>
      <c r="F63" s="11"/>
    </row>
    <row r="64" spans="1:40" x14ac:dyDescent="0.35">
      <c r="H64" s="1" t="s">
        <v>133</v>
      </c>
      <c r="I64" s="1">
        <f t="shared" ref="I64:V64" si="5">SUM(I28:I63)</f>
        <v>0</v>
      </c>
      <c r="J64" s="1">
        <f t="shared" si="5"/>
        <v>0</v>
      </c>
      <c r="K64" s="1">
        <f t="shared" si="5"/>
        <v>0</v>
      </c>
      <c r="L64" s="1">
        <f t="shared" si="5"/>
        <v>0</v>
      </c>
      <c r="M64" s="1">
        <f t="shared" si="5"/>
        <v>0</v>
      </c>
      <c r="N64" s="1">
        <f t="shared" si="5"/>
        <v>0</v>
      </c>
      <c r="O64" s="1">
        <f t="shared" si="5"/>
        <v>0</v>
      </c>
      <c r="P64" s="1">
        <f t="shared" si="5"/>
        <v>0</v>
      </c>
      <c r="Q64" s="1">
        <f t="shared" si="5"/>
        <v>0</v>
      </c>
      <c r="R64" s="1">
        <f t="shared" si="5"/>
        <v>0</v>
      </c>
      <c r="S64" s="1">
        <f t="shared" si="5"/>
        <v>0</v>
      </c>
      <c r="T64" s="1">
        <f t="shared" si="5"/>
        <v>0</v>
      </c>
      <c r="U64" s="1">
        <f t="shared" si="5"/>
        <v>0</v>
      </c>
      <c r="V64" s="1">
        <f t="shared" si="5"/>
        <v>0</v>
      </c>
      <c r="W64" s="1">
        <f>SUM(S52:S60)+W62</f>
        <v>0</v>
      </c>
      <c r="X64" s="1" cm="1">
        <f t="array" ref="X64">SUM(T52:T60+X62)</f>
        <v>0</v>
      </c>
      <c r="AN64" s="4"/>
    </row>
    <row r="66" spans="1:14" ht="21" customHeight="1" x14ac:dyDescent="0.35">
      <c r="A66" s="6" t="s">
        <v>134</v>
      </c>
    </row>
    <row r="67" spans="1:14" x14ac:dyDescent="0.35">
      <c r="A67" s="2"/>
      <c r="B67" s="2" t="s">
        <v>12</v>
      </c>
      <c r="C67" s="2" t="s">
        <v>13</v>
      </c>
      <c r="D67" s="2" t="s">
        <v>14</v>
      </c>
      <c r="E67" s="2" t="s">
        <v>416</v>
      </c>
      <c r="F67" s="2" t="s">
        <v>15</v>
      </c>
      <c r="G67" s="2" t="s">
        <v>423</v>
      </c>
      <c r="H67" s="2" t="s">
        <v>332</v>
      </c>
      <c r="I67" s="2" t="s">
        <v>135</v>
      </c>
      <c r="J67" s="2" t="s">
        <v>136</v>
      </c>
      <c r="K67" s="2" t="s">
        <v>137</v>
      </c>
      <c r="L67" s="2"/>
      <c r="M67" s="2" t="s">
        <v>46</v>
      </c>
      <c r="N67" s="2" t="s">
        <v>47</v>
      </c>
    </row>
    <row r="68" spans="1:14" ht="60" customHeight="1" x14ac:dyDescent="0.35">
      <c r="B68" s="3" t="s">
        <v>138</v>
      </c>
      <c r="C68" s="3" t="s">
        <v>139</v>
      </c>
      <c r="D68" s="3" t="s">
        <v>140</v>
      </c>
      <c r="E68" s="37" t="s">
        <v>409</v>
      </c>
      <c r="F68" s="3" t="s">
        <v>425</v>
      </c>
      <c r="G68" s="40"/>
      <c r="H68" s="4" t="s">
        <v>107</v>
      </c>
      <c r="I68" s="1">
        <v>0</v>
      </c>
      <c r="J68" s="5"/>
      <c r="K68" s="5"/>
      <c r="M68" s="1">
        <f t="shared" ref="M68:M72" si="6">SUM(I68:L68)</f>
        <v>0</v>
      </c>
      <c r="N68" s="4">
        <f t="shared" ref="N68:N71" si="7">SUM(M68*G68)</f>
        <v>0</v>
      </c>
    </row>
    <row r="69" spans="1:14" ht="60" customHeight="1" x14ac:dyDescent="0.35">
      <c r="B69" s="3" t="s">
        <v>141</v>
      </c>
      <c r="C69" s="3" t="s">
        <v>142</v>
      </c>
      <c r="D69" s="3" t="s">
        <v>143</v>
      </c>
      <c r="E69" s="36" t="s">
        <v>410</v>
      </c>
      <c r="F69" s="3"/>
      <c r="G69" s="40">
        <v>4200</v>
      </c>
      <c r="H69" s="4" t="s">
        <v>100</v>
      </c>
      <c r="I69" s="5"/>
      <c r="J69" s="1">
        <v>0</v>
      </c>
      <c r="K69" s="5"/>
      <c r="M69" s="1">
        <f t="shared" si="6"/>
        <v>0</v>
      </c>
      <c r="N69" s="4">
        <f t="shared" si="7"/>
        <v>0</v>
      </c>
    </row>
    <row r="70" spans="1:14" ht="60" customHeight="1" x14ac:dyDescent="0.35">
      <c r="B70" s="3" t="s">
        <v>144</v>
      </c>
      <c r="C70" s="3" t="s">
        <v>145</v>
      </c>
      <c r="D70" s="3" t="s">
        <v>143</v>
      </c>
      <c r="E70" s="36" t="s">
        <v>411</v>
      </c>
      <c r="F70" s="3"/>
      <c r="G70" s="40">
        <v>4200</v>
      </c>
      <c r="H70" s="4" t="s">
        <v>100</v>
      </c>
      <c r="I70" s="5"/>
      <c r="J70" s="1">
        <v>0</v>
      </c>
      <c r="K70" s="5"/>
      <c r="M70" s="1">
        <f t="shared" si="6"/>
        <v>0</v>
      </c>
      <c r="N70" s="4">
        <f t="shared" si="7"/>
        <v>0</v>
      </c>
    </row>
    <row r="71" spans="1:14" ht="60" customHeight="1" x14ac:dyDescent="0.35">
      <c r="B71" s="3" t="s">
        <v>146</v>
      </c>
      <c r="C71" s="3" t="s">
        <v>147</v>
      </c>
      <c r="D71" s="3" t="s">
        <v>143</v>
      </c>
      <c r="E71" s="37" t="s">
        <v>412</v>
      </c>
      <c r="F71" s="3"/>
      <c r="G71" s="40">
        <v>1872</v>
      </c>
      <c r="H71" s="4" t="s">
        <v>113</v>
      </c>
      <c r="I71" s="1">
        <v>0</v>
      </c>
      <c r="J71" s="5"/>
      <c r="K71" s="5"/>
      <c r="M71" s="1">
        <f t="shared" si="6"/>
        <v>0</v>
      </c>
      <c r="N71" s="4">
        <f t="shared" si="7"/>
        <v>0</v>
      </c>
    </row>
    <row r="72" spans="1:14" ht="60" customHeight="1" x14ac:dyDescent="0.35">
      <c r="B72" s="3" t="s">
        <v>148</v>
      </c>
      <c r="C72" s="3" t="s">
        <v>149</v>
      </c>
      <c r="D72" s="3" t="s">
        <v>143</v>
      </c>
      <c r="E72" s="37" t="s">
        <v>413</v>
      </c>
      <c r="F72" s="3"/>
      <c r="G72" s="40">
        <v>1560</v>
      </c>
      <c r="H72" s="4" t="s">
        <v>132</v>
      </c>
      <c r="I72" s="1">
        <v>0</v>
      </c>
      <c r="J72" s="5"/>
      <c r="K72" s="5"/>
      <c r="M72" s="1">
        <f t="shared" si="6"/>
        <v>0</v>
      </c>
      <c r="N72" s="4">
        <f>SUM(M72*G72)</f>
        <v>0</v>
      </c>
    </row>
    <row r="74" spans="1:14" x14ac:dyDescent="0.35">
      <c r="H74" s="1" t="s">
        <v>133</v>
      </c>
      <c r="I74" s="1">
        <f>SUM(I68:I73)</f>
        <v>0</v>
      </c>
      <c r="J74" s="1">
        <f>SUM(J68:J73)</f>
        <v>0</v>
      </c>
      <c r="K74" s="1">
        <f>SUM(K68:K73)</f>
        <v>0</v>
      </c>
      <c r="M74" s="1">
        <f>SUM(M68:M73)</f>
        <v>0</v>
      </c>
      <c r="N74" s="4">
        <f>SUM(N68:N73)</f>
        <v>0</v>
      </c>
    </row>
    <row r="76" spans="1:14" ht="21" customHeight="1" x14ac:dyDescent="0.35">
      <c r="A76" s="6" t="s">
        <v>152</v>
      </c>
    </row>
    <row r="77" spans="1:14" x14ac:dyDescent="0.35">
      <c r="A77" s="2"/>
      <c r="B77" s="2" t="s">
        <v>12</v>
      </c>
      <c r="C77" s="2" t="s">
        <v>13</v>
      </c>
      <c r="D77" s="2" t="s">
        <v>14</v>
      </c>
      <c r="E77" s="2" t="s">
        <v>416</v>
      </c>
      <c r="F77" s="2" t="s">
        <v>15</v>
      </c>
      <c r="G77" s="2" t="s">
        <v>423</v>
      </c>
      <c r="H77" s="2" t="s">
        <v>332</v>
      </c>
      <c r="I77" s="2" t="s">
        <v>153</v>
      </c>
      <c r="J77" s="2"/>
      <c r="K77" s="2" t="s">
        <v>46</v>
      </c>
      <c r="L77" s="2" t="s">
        <v>47</v>
      </c>
    </row>
    <row r="78" spans="1:14" ht="60" customHeight="1" x14ac:dyDescent="0.35">
      <c r="B78" s="3" t="s">
        <v>154</v>
      </c>
      <c r="C78" s="3" t="s">
        <v>155</v>
      </c>
      <c r="D78" s="3" t="s">
        <v>143</v>
      </c>
      <c r="E78" s="37" t="s">
        <v>413</v>
      </c>
      <c r="F78" s="3"/>
      <c r="G78" s="40">
        <v>832</v>
      </c>
      <c r="H78" s="4" t="s">
        <v>157</v>
      </c>
      <c r="I78" s="1">
        <v>0</v>
      </c>
      <c r="K78" s="1">
        <f>SUM(I78:J78)</f>
        <v>0</v>
      </c>
      <c r="L78" s="4">
        <f t="shared" ref="L78:L79" si="8">SUM(K78*G78)</f>
        <v>0</v>
      </c>
    </row>
    <row r="79" spans="1:14" ht="60" customHeight="1" x14ac:dyDescent="0.35">
      <c r="B79" s="3" t="s">
        <v>158</v>
      </c>
      <c r="C79" s="3" t="s">
        <v>159</v>
      </c>
      <c r="D79" s="3" t="s">
        <v>143</v>
      </c>
      <c r="E79" s="38" t="s">
        <v>414</v>
      </c>
      <c r="F79" s="3"/>
      <c r="G79" s="40">
        <v>728</v>
      </c>
      <c r="H79" s="4" t="s">
        <v>131</v>
      </c>
      <c r="I79" s="1">
        <v>0</v>
      </c>
      <c r="K79" s="1">
        <f>SUM(I79:J79)</f>
        <v>0</v>
      </c>
      <c r="L79" s="4">
        <f t="shared" si="8"/>
        <v>0</v>
      </c>
    </row>
    <row r="80" spans="1:14" ht="60" customHeight="1" x14ac:dyDescent="0.35">
      <c r="B80" s="3" t="s">
        <v>160</v>
      </c>
      <c r="C80" s="3" t="s">
        <v>161</v>
      </c>
      <c r="D80" s="3" t="s">
        <v>143</v>
      </c>
      <c r="E80" s="36" t="s">
        <v>415</v>
      </c>
      <c r="F80" s="3" t="s">
        <v>52</v>
      </c>
      <c r="G80" s="40">
        <v>624</v>
      </c>
      <c r="H80" s="4" t="s">
        <v>163</v>
      </c>
      <c r="I80" s="1">
        <v>0</v>
      </c>
      <c r="K80" s="1">
        <f>SUM(I80:J80)</f>
        <v>0</v>
      </c>
      <c r="L80" s="4">
        <f>SUM(K80*G80)</f>
        <v>0</v>
      </c>
    </row>
    <row r="82" spans="1:20" x14ac:dyDescent="0.35">
      <c r="H82" s="1" t="s">
        <v>133</v>
      </c>
      <c r="I82" s="1">
        <f>SUM(I78:I81)</f>
        <v>0</v>
      </c>
      <c r="K82" s="1">
        <f>SUM(K78:K81)</f>
        <v>0</v>
      </c>
      <c r="L82" s="4">
        <f>SUM(L78:L81)</f>
        <v>0</v>
      </c>
    </row>
    <row r="84" spans="1:20" ht="21" customHeight="1" x14ac:dyDescent="0.35">
      <c r="A84" s="6" t="s">
        <v>164</v>
      </c>
    </row>
    <row r="85" spans="1:20" x14ac:dyDescent="0.35">
      <c r="A85" s="2"/>
      <c r="B85" s="2" t="s">
        <v>12</v>
      </c>
      <c r="C85" s="2" t="s">
        <v>13</v>
      </c>
      <c r="D85" s="2" t="s">
        <v>14</v>
      </c>
      <c r="E85" s="2"/>
      <c r="F85" s="2" t="s">
        <v>15</v>
      </c>
      <c r="G85" s="2" t="s">
        <v>423</v>
      </c>
      <c r="H85" s="2" t="s">
        <v>332</v>
      </c>
      <c r="I85" s="2" t="s">
        <v>165</v>
      </c>
      <c r="J85" s="2" t="s">
        <v>166</v>
      </c>
      <c r="K85" s="2" t="s">
        <v>41</v>
      </c>
      <c r="L85" s="2" t="s">
        <v>167</v>
      </c>
      <c r="M85" s="2" t="s">
        <v>42</v>
      </c>
      <c r="N85" s="2" t="s">
        <v>168</v>
      </c>
      <c r="O85" s="2"/>
      <c r="P85" s="2" t="s">
        <v>46</v>
      </c>
      <c r="Q85" s="2" t="s">
        <v>47</v>
      </c>
    </row>
    <row r="86" spans="1:20" ht="60" customHeight="1" x14ac:dyDescent="0.35">
      <c r="B86" s="3" t="s">
        <v>169</v>
      </c>
      <c r="C86" s="3" t="s">
        <v>170</v>
      </c>
      <c r="D86" s="3" t="s">
        <v>171</v>
      </c>
      <c r="E86" s="3"/>
      <c r="F86" s="3" t="s">
        <v>52</v>
      </c>
      <c r="G86" s="40">
        <v>1248</v>
      </c>
      <c r="H86" s="4" t="s">
        <v>157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P86" s="1">
        <f>SUM(I86:O86)</f>
        <v>0</v>
      </c>
      <c r="Q86" s="4">
        <f t="shared" ref="Q86:Q90" si="9">SUM(P86*G86)</f>
        <v>0</v>
      </c>
    </row>
    <row r="87" spans="1:20" ht="60" customHeight="1" x14ac:dyDescent="0.35">
      <c r="B87" s="3" t="s">
        <v>172</v>
      </c>
      <c r="C87" s="3" t="s">
        <v>173</v>
      </c>
      <c r="D87" s="3" t="s">
        <v>171</v>
      </c>
      <c r="E87" s="3"/>
      <c r="F87" s="3" t="s">
        <v>52</v>
      </c>
      <c r="G87" s="40">
        <v>1248</v>
      </c>
      <c r="H87" s="4" t="s">
        <v>157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P87" s="1">
        <f>SUM(I87:O87)</f>
        <v>0</v>
      </c>
      <c r="Q87" s="4">
        <f t="shared" si="9"/>
        <v>0</v>
      </c>
    </row>
    <row r="88" spans="1:20" ht="60" customHeight="1" x14ac:dyDescent="0.35">
      <c r="B88" s="3" t="s">
        <v>174</v>
      </c>
      <c r="C88" s="3" t="s">
        <v>175</v>
      </c>
      <c r="D88" s="3" t="s">
        <v>143</v>
      </c>
      <c r="E88" s="3"/>
      <c r="F88" s="3" t="s">
        <v>52</v>
      </c>
      <c r="G88" s="40">
        <v>936</v>
      </c>
      <c r="H88" s="4" t="s">
        <v>176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P88" s="1">
        <f>SUM(I88:O88)</f>
        <v>0</v>
      </c>
      <c r="Q88" s="4">
        <f t="shared" si="9"/>
        <v>0</v>
      </c>
    </row>
    <row r="89" spans="1:20" ht="60" customHeight="1" x14ac:dyDescent="0.35">
      <c r="B89" s="3" t="s">
        <v>177</v>
      </c>
      <c r="C89" s="3" t="s">
        <v>178</v>
      </c>
      <c r="D89" s="3" t="s">
        <v>171</v>
      </c>
      <c r="E89" s="3"/>
      <c r="F89" s="3" t="s">
        <v>52</v>
      </c>
      <c r="G89" s="40">
        <v>832</v>
      </c>
      <c r="H89" s="4" t="s">
        <v>179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P89" s="1">
        <f>SUM(I89:O89)</f>
        <v>0</v>
      </c>
      <c r="Q89" s="4">
        <f t="shared" si="9"/>
        <v>0</v>
      </c>
    </row>
    <row r="90" spans="1:20" ht="60" customHeight="1" x14ac:dyDescent="0.35">
      <c r="B90" s="3" t="s">
        <v>180</v>
      </c>
      <c r="C90" s="3" t="s">
        <v>181</v>
      </c>
      <c r="D90" s="3" t="s">
        <v>143</v>
      </c>
      <c r="E90" s="3"/>
      <c r="F90" s="3" t="s">
        <v>52</v>
      </c>
      <c r="G90" s="40">
        <v>728</v>
      </c>
      <c r="H90" s="4" t="s">
        <v>163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P90" s="1">
        <f>SUM(I90:O90)</f>
        <v>0</v>
      </c>
      <c r="Q90" s="4">
        <f t="shared" si="9"/>
        <v>0</v>
      </c>
    </row>
    <row r="91" spans="1:20" ht="60" customHeight="1" x14ac:dyDescent="0.35">
      <c r="B91" s="1" t="s">
        <v>334</v>
      </c>
      <c r="C91" s="1" t="s">
        <v>333</v>
      </c>
      <c r="F91" s="1" t="s">
        <v>426</v>
      </c>
      <c r="G91" s="40">
        <v>520</v>
      </c>
      <c r="H91" s="1">
        <v>700</v>
      </c>
      <c r="I91" s="1">
        <v>0</v>
      </c>
      <c r="J91" s="5"/>
      <c r="K91" s="5"/>
      <c r="L91" s="5"/>
      <c r="M91" s="5"/>
      <c r="N91" s="5"/>
      <c r="P91" s="1">
        <f>SUM(I91)</f>
        <v>0</v>
      </c>
      <c r="Q91" s="4">
        <f>SUM(P91*G91)</f>
        <v>0</v>
      </c>
    </row>
    <row r="93" spans="1:20" x14ac:dyDescent="0.35">
      <c r="H93" s="1" t="s">
        <v>133</v>
      </c>
      <c r="I93" s="1">
        <f t="shared" ref="I93:N93" si="10">SUM(I86:I92)</f>
        <v>0</v>
      </c>
      <c r="J93" s="1">
        <f t="shared" si="10"/>
        <v>0</v>
      </c>
      <c r="K93" s="1">
        <f t="shared" si="10"/>
        <v>0</v>
      </c>
      <c r="L93" s="1">
        <f t="shared" si="10"/>
        <v>0</v>
      </c>
      <c r="M93" s="1">
        <f t="shared" si="10"/>
        <v>0</v>
      </c>
      <c r="N93" s="1">
        <f t="shared" si="10"/>
        <v>0</v>
      </c>
      <c r="P93" s="1">
        <f>SUM(P86:P92)</f>
        <v>0</v>
      </c>
      <c r="Q93" s="4">
        <f>SUM(Q86:Q92)</f>
        <v>0</v>
      </c>
    </row>
    <row r="95" spans="1:20" ht="21" customHeight="1" x14ac:dyDescent="0.35">
      <c r="A95" s="6" t="s">
        <v>182</v>
      </c>
    </row>
    <row r="96" spans="1:20" x14ac:dyDescent="0.35">
      <c r="A96" s="2"/>
      <c r="B96" s="2" t="s">
        <v>12</v>
      </c>
      <c r="C96" s="2" t="s">
        <v>13</v>
      </c>
      <c r="D96" s="2" t="s">
        <v>14</v>
      </c>
      <c r="E96" s="2"/>
      <c r="F96" s="2" t="s">
        <v>15</v>
      </c>
      <c r="G96" s="2" t="s">
        <v>423</v>
      </c>
      <c r="H96" s="2" t="s">
        <v>332</v>
      </c>
      <c r="I96" s="2" t="s">
        <v>183</v>
      </c>
      <c r="J96" s="2" t="s">
        <v>184</v>
      </c>
      <c r="K96" s="2" t="s">
        <v>185</v>
      </c>
      <c r="L96" s="2" t="s">
        <v>186</v>
      </c>
      <c r="M96" s="2" t="s">
        <v>187</v>
      </c>
      <c r="N96" s="2" t="s">
        <v>188</v>
      </c>
      <c r="O96" s="2" t="s">
        <v>189</v>
      </c>
      <c r="P96" s="2" t="s">
        <v>190</v>
      </c>
      <c r="Q96" s="2" t="s">
        <v>165</v>
      </c>
      <c r="R96" s="2"/>
      <c r="S96" s="2" t="s">
        <v>46</v>
      </c>
      <c r="T96" s="2" t="s">
        <v>47</v>
      </c>
    </row>
    <row r="97" spans="1:21" ht="60" customHeight="1" x14ac:dyDescent="0.35">
      <c r="B97" s="3" t="s">
        <v>191</v>
      </c>
      <c r="C97" s="3" t="s">
        <v>192</v>
      </c>
      <c r="D97" s="3" t="s">
        <v>50</v>
      </c>
      <c r="E97" s="3"/>
      <c r="F97" s="3" t="s">
        <v>52</v>
      </c>
      <c r="G97" s="40">
        <v>560</v>
      </c>
      <c r="H97" s="4" t="s">
        <v>156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5"/>
      <c r="S97" s="1">
        <f>SUM(I97:R97)</f>
        <v>0</v>
      </c>
      <c r="T97" s="4">
        <f>SUM(S97*G97)</f>
        <v>0</v>
      </c>
    </row>
    <row r="98" spans="1:21" ht="60" customHeight="1" x14ac:dyDescent="0.35">
      <c r="B98" s="3" t="s">
        <v>193</v>
      </c>
      <c r="C98" s="3" t="s">
        <v>194</v>
      </c>
      <c r="D98" s="3" t="s">
        <v>50</v>
      </c>
      <c r="E98" s="3"/>
      <c r="F98" s="3"/>
      <c r="G98" s="40">
        <v>260</v>
      </c>
      <c r="H98" s="4" t="s">
        <v>195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5"/>
      <c r="S98" s="1">
        <f>SUM(I98:R98)</f>
        <v>0</v>
      </c>
      <c r="T98" s="4">
        <f t="shared" ref="T97:T98" si="11">SUM(S98*G98)</f>
        <v>0</v>
      </c>
    </row>
    <row r="99" spans="1:21" ht="60" customHeight="1" x14ac:dyDescent="0.35">
      <c r="B99" s="3" t="s">
        <v>196</v>
      </c>
      <c r="C99" s="3" t="s">
        <v>197</v>
      </c>
      <c r="D99" s="3" t="s">
        <v>50</v>
      </c>
      <c r="E99" s="3"/>
      <c r="F99" s="3" t="s">
        <v>52</v>
      </c>
      <c r="G99" s="40">
        <v>480</v>
      </c>
      <c r="H99" s="4" t="s">
        <v>198</v>
      </c>
      <c r="I99" s="5"/>
      <c r="J99" s="5"/>
      <c r="K99" s="5"/>
      <c r="L99" s="5"/>
      <c r="M99" s="1">
        <v>0</v>
      </c>
      <c r="N99" s="1">
        <v>0</v>
      </c>
      <c r="O99" s="1">
        <v>0</v>
      </c>
      <c r="P99" s="1">
        <v>0</v>
      </c>
      <c r="Q99" s="1">
        <v>0</v>
      </c>
      <c r="S99" s="1">
        <f>SUM(I99:R99)</f>
        <v>0</v>
      </c>
      <c r="T99" s="4">
        <f>SUM(S99*G99)</f>
        <v>0</v>
      </c>
    </row>
    <row r="101" spans="1:21" x14ac:dyDescent="0.35">
      <c r="H101" s="1" t="s">
        <v>133</v>
      </c>
      <c r="I101" s="1">
        <f t="shared" ref="I101:Q101" si="12">SUM(I97:I100)</f>
        <v>0</v>
      </c>
      <c r="J101" s="1">
        <f t="shared" si="12"/>
        <v>0</v>
      </c>
      <c r="K101" s="1">
        <f t="shared" si="12"/>
        <v>0</v>
      </c>
      <c r="L101" s="1">
        <f t="shared" si="12"/>
        <v>0</v>
      </c>
      <c r="M101" s="1">
        <f t="shared" si="12"/>
        <v>0</v>
      </c>
      <c r="N101" s="1">
        <f t="shared" si="12"/>
        <v>0</v>
      </c>
      <c r="O101" s="1">
        <f t="shared" si="12"/>
        <v>0</v>
      </c>
      <c r="P101" s="1">
        <f t="shared" si="12"/>
        <v>0</v>
      </c>
      <c r="Q101" s="1">
        <f t="shared" si="12"/>
        <v>0</v>
      </c>
      <c r="S101" s="1">
        <f>SUM(S97:S100)</f>
        <v>0</v>
      </c>
      <c r="T101" s="4">
        <f>SUM(T97:T100)</f>
        <v>0</v>
      </c>
    </row>
    <row r="103" spans="1:21" ht="21" customHeight="1" x14ac:dyDescent="0.35">
      <c r="A103" s="6" t="s">
        <v>199</v>
      </c>
    </row>
    <row r="104" spans="1:21" x14ac:dyDescent="0.35">
      <c r="A104" s="2"/>
      <c r="B104" s="2" t="s">
        <v>12</v>
      </c>
      <c r="C104" s="2" t="s">
        <v>13</v>
      </c>
      <c r="D104" s="2" t="s">
        <v>14</v>
      </c>
      <c r="E104" s="2"/>
      <c r="F104" s="2" t="s">
        <v>15</v>
      </c>
      <c r="G104" s="2" t="s">
        <v>423</v>
      </c>
      <c r="H104" s="2" t="s">
        <v>332</v>
      </c>
      <c r="I104" s="2" t="s">
        <v>200</v>
      </c>
      <c r="J104" s="2" t="s">
        <v>201</v>
      </c>
      <c r="K104" s="2" t="s">
        <v>202</v>
      </c>
      <c r="L104" s="2" t="s">
        <v>203</v>
      </c>
      <c r="M104" s="2" t="s">
        <v>204</v>
      </c>
      <c r="N104" s="2" t="s">
        <v>205</v>
      </c>
      <c r="O104" s="2" t="s">
        <v>206</v>
      </c>
      <c r="P104" s="2" t="s">
        <v>207</v>
      </c>
      <c r="Q104" s="2" t="s">
        <v>208</v>
      </c>
      <c r="R104" s="2" t="s">
        <v>209</v>
      </c>
      <c r="S104" s="2"/>
      <c r="T104" s="2" t="s">
        <v>46</v>
      </c>
      <c r="U104" s="2" t="s">
        <v>47</v>
      </c>
    </row>
    <row r="105" spans="1:21" ht="60" customHeight="1" x14ac:dyDescent="0.35">
      <c r="B105" s="3" t="s">
        <v>210</v>
      </c>
      <c r="C105" s="3" t="s">
        <v>211</v>
      </c>
      <c r="D105" s="3" t="s">
        <v>150</v>
      </c>
      <c r="E105" s="3"/>
      <c r="F105" s="36" t="s">
        <v>419</v>
      </c>
      <c r="G105" s="40">
        <v>4264</v>
      </c>
      <c r="H105" s="4" t="s">
        <v>212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5"/>
      <c r="P105" s="5"/>
      <c r="Q105" s="5"/>
      <c r="R105" s="5"/>
      <c r="T105" s="1">
        <f t="shared" ref="T105:T125" si="13">SUM(I105:S105)</f>
        <v>0</v>
      </c>
      <c r="U105" s="4">
        <f t="shared" ref="U105:U126" si="14">SUM(T105*G105)</f>
        <v>0</v>
      </c>
    </row>
    <row r="106" spans="1:21" ht="60" customHeight="1" x14ac:dyDescent="0.35">
      <c r="B106" s="3" t="s">
        <v>210</v>
      </c>
      <c r="C106" s="3" t="s">
        <v>213</v>
      </c>
      <c r="D106" s="3" t="s">
        <v>50</v>
      </c>
      <c r="E106" s="3"/>
      <c r="F106" s="36" t="s">
        <v>419</v>
      </c>
      <c r="G106" s="40">
        <v>4264</v>
      </c>
      <c r="H106" s="4" t="s">
        <v>212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5"/>
      <c r="P106" s="5"/>
      <c r="Q106" s="5"/>
      <c r="R106" s="5"/>
      <c r="T106" s="1">
        <f t="shared" si="13"/>
        <v>0</v>
      </c>
      <c r="U106" s="4">
        <f t="shared" si="14"/>
        <v>0</v>
      </c>
    </row>
    <row r="107" spans="1:21" ht="60" customHeight="1" x14ac:dyDescent="0.35">
      <c r="B107" s="3" t="s">
        <v>210</v>
      </c>
      <c r="C107" s="3" t="s">
        <v>214</v>
      </c>
      <c r="D107" s="3" t="s">
        <v>215</v>
      </c>
      <c r="E107" s="3"/>
      <c r="F107" s="36" t="s">
        <v>419</v>
      </c>
      <c r="G107" s="40">
        <v>4264</v>
      </c>
      <c r="H107" s="4" t="s">
        <v>212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5"/>
      <c r="P107" s="5"/>
      <c r="Q107" s="5"/>
      <c r="R107" s="5"/>
      <c r="T107" s="1">
        <f t="shared" si="13"/>
        <v>0</v>
      </c>
      <c r="U107" s="4">
        <f t="shared" si="14"/>
        <v>0</v>
      </c>
    </row>
    <row r="108" spans="1:21" ht="60" customHeight="1" x14ac:dyDescent="0.35">
      <c r="B108" s="3" t="s">
        <v>216</v>
      </c>
      <c r="C108" s="3" t="s">
        <v>217</v>
      </c>
      <c r="D108" s="3" t="s">
        <v>150</v>
      </c>
      <c r="E108" s="3"/>
      <c r="F108" s="36" t="s">
        <v>419</v>
      </c>
      <c r="G108" s="40">
        <v>2496</v>
      </c>
      <c r="H108" s="4" t="s">
        <v>218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5"/>
      <c r="P108" s="5"/>
      <c r="Q108" s="5"/>
      <c r="R108" s="5"/>
      <c r="T108" s="1">
        <f t="shared" si="13"/>
        <v>0</v>
      </c>
      <c r="U108" s="4">
        <f t="shared" si="14"/>
        <v>0</v>
      </c>
    </row>
    <row r="109" spans="1:21" ht="60" customHeight="1" x14ac:dyDescent="0.35">
      <c r="B109" s="3" t="s">
        <v>216</v>
      </c>
      <c r="C109" s="3" t="s">
        <v>219</v>
      </c>
      <c r="D109" s="3" t="s">
        <v>50</v>
      </c>
      <c r="E109" s="3"/>
      <c r="F109" s="36" t="s">
        <v>419</v>
      </c>
      <c r="G109" s="40">
        <v>2496</v>
      </c>
      <c r="H109" s="4" t="s">
        <v>218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5"/>
      <c r="P109" s="5"/>
      <c r="Q109" s="5"/>
      <c r="R109" s="5"/>
      <c r="T109" s="1">
        <f t="shared" si="13"/>
        <v>0</v>
      </c>
      <c r="U109" s="4">
        <f t="shared" si="14"/>
        <v>0</v>
      </c>
    </row>
    <row r="110" spans="1:21" ht="60" customHeight="1" x14ac:dyDescent="0.35">
      <c r="B110" s="3" t="s">
        <v>216</v>
      </c>
      <c r="C110" s="3" t="s">
        <v>220</v>
      </c>
      <c r="D110" s="3" t="s">
        <v>221</v>
      </c>
      <c r="E110" s="3"/>
      <c r="F110" s="36" t="s">
        <v>419</v>
      </c>
      <c r="G110" s="40">
        <v>2496</v>
      </c>
      <c r="H110" s="4" t="s">
        <v>218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5"/>
      <c r="P110" s="5"/>
      <c r="Q110" s="5"/>
      <c r="R110" s="5"/>
      <c r="T110" s="1">
        <f t="shared" si="13"/>
        <v>0</v>
      </c>
      <c r="U110" s="4">
        <f t="shared" si="14"/>
        <v>0</v>
      </c>
    </row>
    <row r="111" spans="1:21" ht="60" customHeight="1" x14ac:dyDescent="0.35">
      <c r="B111" s="3" t="s">
        <v>222</v>
      </c>
      <c r="C111" s="3" t="s">
        <v>223</v>
      </c>
      <c r="D111" s="3" t="s">
        <v>150</v>
      </c>
      <c r="E111" s="3"/>
      <c r="F111" s="3" t="s">
        <v>52</v>
      </c>
      <c r="G111" s="40">
        <v>1872</v>
      </c>
      <c r="H111" s="4" t="s">
        <v>95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5"/>
      <c r="P111" s="5"/>
      <c r="Q111" s="5"/>
      <c r="R111" s="5"/>
      <c r="T111" s="1">
        <f t="shared" si="13"/>
        <v>0</v>
      </c>
      <c r="U111" s="4">
        <f>SUM(T111*G111)</f>
        <v>0</v>
      </c>
    </row>
    <row r="112" spans="1:21" ht="60" customHeight="1" x14ac:dyDescent="0.35">
      <c r="B112" s="3" t="s">
        <v>222</v>
      </c>
      <c r="C112" s="3" t="s">
        <v>225</v>
      </c>
      <c r="D112" s="3" t="s">
        <v>50</v>
      </c>
      <c r="E112" s="3"/>
      <c r="F112" s="3" t="s">
        <v>52</v>
      </c>
      <c r="G112" s="40">
        <v>1872</v>
      </c>
      <c r="H112" s="4" t="s">
        <v>95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5"/>
      <c r="P112" s="5"/>
      <c r="Q112" s="5"/>
      <c r="R112" s="5"/>
      <c r="T112" s="1">
        <f t="shared" si="13"/>
        <v>0</v>
      </c>
      <c r="U112" s="4">
        <f t="shared" si="14"/>
        <v>0</v>
      </c>
    </row>
    <row r="113" spans="2:21" ht="60" customHeight="1" x14ac:dyDescent="0.35">
      <c r="B113" s="3" t="s">
        <v>222</v>
      </c>
      <c r="C113" s="3" t="s">
        <v>226</v>
      </c>
      <c r="D113" s="3" t="s">
        <v>221</v>
      </c>
      <c r="E113" s="3"/>
      <c r="F113" s="3" t="s">
        <v>52</v>
      </c>
      <c r="G113" s="40">
        <v>1872</v>
      </c>
      <c r="H113" s="4" t="s">
        <v>95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5"/>
      <c r="P113" s="5"/>
      <c r="Q113" s="5"/>
      <c r="R113" s="5"/>
      <c r="T113" s="1">
        <f t="shared" si="13"/>
        <v>0</v>
      </c>
      <c r="U113" s="4">
        <f t="shared" si="14"/>
        <v>0</v>
      </c>
    </row>
    <row r="114" spans="2:21" ht="60" customHeight="1" x14ac:dyDescent="0.35">
      <c r="B114" s="3" t="s">
        <v>222</v>
      </c>
      <c r="C114" s="3" t="s">
        <v>227</v>
      </c>
      <c r="D114" s="3" t="s">
        <v>215</v>
      </c>
      <c r="E114" s="3"/>
      <c r="F114" s="3" t="s">
        <v>52</v>
      </c>
      <c r="G114" s="40">
        <v>1872</v>
      </c>
      <c r="H114" s="4" t="s">
        <v>95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5"/>
      <c r="P114" s="5"/>
      <c r="Q114" s="5"/>
      <c r="R114" s="5"/>
      <c r="T114" s="1">
        <f t="shared" si="13"/>
        <v>0</v>
      </c>
      <c r="U114" s="4">
        <f t="shared" si="14"/>
        <v>0</v>
      </c>
    </row>
    <row r="115" spans="2:21" ht="60" customHeight="1" x14ac:dyDescent="0.35">
      <c r="B115" s="3" t="s">
        <v>228</v>
      </c>
      <c r="C115" s="3" t="s">
        <v>229</v>
      </c>
      <c r="D115" s="3" t="s">
        <v>230</v>
      </c>
      <c r="E115" s="3" t="s">
        <v>51</v>
      </c>
      <c r="F115" s="36" t="s">
        <v>419</v>
      </c>
      <c r="G115" s="40">
        <v>1976</v>
      </c>
      <c r="H115" s="4" t="s">
        <v>231</v>
      </c>
      <c r="I115" s="5"/>
      <c r="J115" s="5"/>
      <c r="K115" s="5"/>
      <c r="L115" s="5"/>
      <c r="M115" s="5"/>
      <c r="N115" s="5"/>
      <c r="O115" s="5"/>
      <c r="P115" s="1">
        <v>0</v>
      </c>
      <c r="Q115" s="1">
        <v>0</v>
      </c>
      <c r="R115" s="5"/>
      <c r="T115" s="1">
        <f t="shared" si="13"/>
        <v>0</v>
      </c>
      <c r="U115" s="4">
        <f t="shared" si="14"/>
        <v>0</v>
      </c>
    </row>
    <row r="116" spans="2:21" ht="60" customHeight="1" x14ac:dyDescent="0.35">
      <c r="B116" s="3" t="s">
        <v>228</v>
      </c>
      <c r="C116" s="3" t="s">
        <v>232</v>
      </c>
      <c r="D116" s="3" t="s">
        <v>233</v>
      </c>
      <c r="E116" s="3" t="s">
        <v>51</v>
      </c>
      <c r="F116" s="36" t="s">
        <v>419</v>
      </c>
      <c r="G116" s="40">
        <v>1976</v>
      </c>
      <c r="H116" s="4" t="s">
        <v>231</v>
      </c>
      <c r="I116" s="5"/>
      <c r="J116" s="5"/>
      <c r="K116" s="5"/>
      <c r="L116" s="5"/>
      <c r="M116" s="5"/>
      <c r="N116" s="5"/>
      <c r="O116" s="5"/>
      <c r="P116" s="1">
        <v>0</v>
      </c>
      <c r="Q116" s="1">
        <v>0</v>
      </c>
      <c r="R116" s="5"/>
      <c r="T116" s="1">
        <f t="shared" si="13"/>
        <v>0</v>
      </c>
      <c r="U116" s="4">
        <f t="shared" si="14"/>
        <v>0</v>
      </c>
    </row>
    <row r="117" spans="2:21" ht="60" customHeight="1" x14ac:dyDescent="0.35">
      <c r="B117" s="3" t="s">
        <v>193</v>
      </c>
      <c r="C117" s="3" t="s">
        <v>234</v>
      </c>
      <c r="D117" s="3" t="s">
        <v>150</v>
      </c>
      <c r="E117" s="3"/>
      <c r="F117" s="3" t="s">
        <v>52</v>
      </c>
      <c r="G117" s="40">
        <v>1248</v>
      </c>
      <c r="H117" s="4" t="s">
        <v>157</v>
      </c>
      <c r="I117" s="5"/>
      <c r="J117" s="5"/>
      <c r="K117" s="5"/>
      <c r="L117" s="5"/>
      <c r="M117" s="5"/>
      <c r="N117" s="5"/>
      <c r="O117" s="5"/>
      <c r="P117" s="1">
        <v>0</v>
      </c>
      <c r="Q117" s="1">
        <v>0</v>
      </c>
      <c r="R117" s="5"/>
      <c r="T117" s="1">
        <f t="shared" si="13"/>
        <v>0</v>
      </c>
      <c r="U117" s="4">
        <f t="shared" si="14"/>
        <v>0</v>
      </c>
    </row>
    <row r="118" spans="2:21" ht="60" customHeight="1" x14ac:dyDescent="0.35">
      <c r="B118" s="3" t="s">
        <v>193</v>
      </c>
      <c r="C118" s="3" t="s">
        <v>235</v>
      </c>
      <c r="D118" s="3" t="s">
        <v>50</v>
      </c>
      <c r="E118" s="3"/>
      <c r="F118" s="3" t="s">
        <v>52</v>
      </c>
      <c r="G118" s="40">
        <v>1248</v>
      </c>
      <c r="H118" s="4" t="s">
        <v>157</v>
      </c>
      <c r="I118" s="5"/>
      <c r="J118" s="5"/>
      <c r="K118" s="5"/>
      <c r="L118" s="5"/>
      <c r="M118" s="5"/>
      <c r="N118" s="5"/>
      <c r="O118" s="5"/>
      <c r="P118" s="1">
        <v>0</v>
      </c>
      <c r="Q118" s="1">
        <v>0</v>
      </c>
      <c r="R118" s="5"/>
      <c r="T118" s="1">
        <f t="shared" si="13"/>
        <v>0</v>
      </c>
      <c r="U118" s="4">
        <f t="shared" si="14"/>
        <v>0</v>
      </c>
    </row>
    <row r="119" spans="2:21" ht="60" customHeight="1" x14ac:dyDescent="0.35">
      <c r="B119" s="3" t="s">
        <v>193</v>
      </c>
      <c r="C119" s="3" t="s">
        <v>236</v>
      </c>
      <c r="D119" s="3" t="s">
        <v>237</v>
      </c>
      <c r="E119" s="3"/>
      <c r="F119" s="3" t="s">
        <v>52</v>
      </c>
      <c r="G119" s="40">
        <v>1248</v>
      </c>
      <c r="H119" s="4" t="s">
        <v>157</v>
      </c>
      <c r="I119" s="5"/>
      <c r="J119" s="5"/>
      <c r="K119" s="5"/>
      <c r="L119" s="5"/>
      <c r="M119" s="5"/>
      <c r="N119" s="5"/>
      <c r="O119" s="5"/>
      <c r="P119" s="1">
        <v>0</v>
      </c>
      <c r="Q119" s="1">
        <v>0</v>
      </c>
      <c r="R119" s="5"/>
      <c r="T119" s="1">
        <f t="shared" si="13"/>
        <v>0</v>
      </c>
      <c r="U119" s="4">
        <f t="shared" si="14"/>
        <v>0</v>
      </c>
    </row>
    <row r="120" spans="2:21" ht="60" customHeight="1" x14ac:dyDescent="0.35">
      <c r="B120" s="3" t="s">
        <v>193</v>
      </c>
      <c r="C120" s="3" t="s">
        <v>238</v>
      </c>
      <c r="D120" s="3" t="s">
        <v>221</v>
      </c>
      <c r="E120" s="3"/>
      <c r="F120" s="3" t="s">
        <v>52</v>
      </c>
      <c r="G120" s="40">
        <v>1248</v>
      </c>
      <c r="H120" s="4" t="s">
        <v>157</v>
      </c>
      <c r="I120" s="5"/>
      <c r="J120" s="5"/>
      <c r="K120" s="5"/>
      <c r="L120" s="5"/>
      <c r="M120" s="5"/>
      <c r="N120" s="5"/>
      <c r="O120" s="5"/>
      <c r="P120" s="1">
        <v>0</v>
      </c>
      <c r="Q120" s="1">
        <v>0</v>
      </c>
      <c r="R120" s="5"/>
      <c r="T120" s="1">
        <f t="shared" si="13"/>
        <v>0</v>
      </c>
      <c r="U120" s="4">
        <f t="shared" si="14"/>
        <v>0</v>
      </c>
    </row>
    <row r="121" spans="2:21" ht="60" customHeight="1" x14ac:dyDescent="0.35">
      <c r="B121" s="3" t="s">
        <v>239</v>
      </c>
      <c r="C121" s="3" t="s">
        <v>240</v>
      </c>
      <c r="D121" s="3" t="s">
        <v>150</v>
      </c>
      <c r="E121" s="3" t="s">
        <v>51</v>
      </c>
      <c r="F121" s="36" t="s">
        <v>419</v>
      </c>
      <c r="G121" s="40">
        <v>2184</v>
      </c>
      <c r="H121" s="4" t="s">
        <v>242</v>
      </c>
      <c r="I121" s="5"/>
      <c r="J121" s="5"/>
      <c r="K121" s="5"/>
      <c r="L121" s="5"/>
      <c r="M121" s="5"/>
      <c r="N121" s="5"/>
      <c r="O121" s="1">
        <v>0</v>
      </c>
      <c r="P121" s="1">
        <v>0</v>
      </c>
      <c r="Q121" s="1">
        <v>0</v>
      </c>
      <c r="R121" s="1">
        <v>0</v>
      </c>
      <c r="T121" s="1">
        <f t="shared" si="13"/>
        <v>0</v>
      </c>
      <c r="U121" s="4">
        <f t="shared" si="14"/>
        <v>0</v>
      </c>
    </row>
    <row r="122" spans="2:21" ht="60" customHeight="1" x14ac:dyDescent="0.35">
      <c r="B122" s="3" t="s">
        <v>239</v>
      </c>
      <c r="C122" s="3" t="s">
        <v>243</v>
      </c>
      <c r="D122" s="3" t="s">
        <v>244</v>
      </c>
      <c r="E122" s="3" t="s">
        <v>51</v>
      </c>
      <c r="F122" s="36" t="s">
        <v>419</v>
      </c>
      <c r="G122" s="40">
        <v>2184</v>
      </c>
      <c r="H122" s="4" t="s">
        <v>242</v>
      </c>
      <c r="I122" s="5"/>
      <c r="J122" s="5"/>
      <c r="K122" s="5"/>
      <c r="L122" s="5"/>
      <c r="M122" s="5"/>
      <c r="N122" s="5"/>
      <c r="O122" s="1">
        <v>0</v>
      </c>
      <c r="P122" s="1">
        <v>0</v>
      </c>
      <c r="Q122" s="1">
        <v>0</v>
      </c>
      <c r="R122" s="5"/>
      <c r="T122" s="1">
        <f t="shared" si="13"/>
        <v>0</v>
      </c>
      <c r="U122" s="4">
        <f t="shared" si="14"/>
        <v>0</v>
      </c>
    </row>
    <row r="123" spans="2:21" ht="60" customHeight="1" x14ac:dyDescent="0.35">
      <c r="B123" s="3" t="s">
        <v>239</v>
      </c>
      <c r="C123" s="3" t="s">
        <v>245</v>
      </c>
      <c r="D123" s="3" t="s">
        <v>233</v>
      </c>
      <c r="E123" s="3" t="s">
        <v>51</v>
      </c>
      <c r="F123" s="36" t="s">
        <v>419</v>
      </c>
      <c r="G123" s="40">
        <v>2184</v>
      </c>
      <c r="H123" s="4" t="s">
        <v>242</v>
      </c>
      <c r="I123" s="5"/>
      <c r="J123" s="5"/>
      <c r="K123" s="5"/>
      <c r="L123" s="5"/>
      <c r="M123" s="5"/>
      <c r="N123" s="5"/>
      <c r="O123" s="1">
        <v>0</v>
      </c>
      <c r="P123" s="1">
        <v>0</v>
      </c>
      <c r="Q123" s="1">
        <v>0</v>
      </c>
      <c r="R123" s="5"/>
      <c r="T123" s="1">
        <f t="shared" si="13"/>
        <v>0</v>
      </c>
      <c r="U123" s="4">
        <f t="shared" si="14"/>
        <v>0</v>
      </c>
    </row>
    <row r="124" spans="2:21" ht="60" customHeight="1" x14ac:dyDescent="0.35">
      <c r="B124" s="3" t="s">
        <v>246</v>
      </c>
      <c r="C124" s="3" t="s">
        <v>247</v>
      </c>
      <c r="D124" s="3" t="s">
        <v>150</v>
      </c>
      <c r="E124" s="3" t="s">
        <v>51</v>
      </c>
      <c r="F124" s="3" t="s">
        <v>52</v>
      </c>
      <c r="G124" s="40">
        <v>1456</v>
      </c>
      <c r="H124" s="4" t="s">
        <v>248</v>
      </c>
      <c r="I124" s="5"/>
      <c r="J124" s="5"/>
      <c r="K124" s="5"/>
      <c r="L124" s="5"/>
      <c r="M124" s="5"/>
      <c r="N124" s="5"/>
      <c r="O124" s="1">
        <v>0</v>
      </c>
      <c r="P124" s="1">
        <v>0</v>
      </c>
      <c r="Q124" s="1">
        <v>0</v>
      </c>
      <c r="R124" s="1">
        <v>0</v>
      </c>
      <c r="T124" s="1">
        <f t="shared" si="13"/>
        <v>0</v>
      </c>
      <c r="U124" s="4">
        <f t="shared" si="14"/>
        <v>0</v>
      </c>
    </row>
    <row r="125" spans="2:21" ht="60" customHeight="1" x14ac:dyDescent="0.35">
      <c r="B125" s="3" t="s">
        <v>246</v>
      </c>
      <c r="C125" s="3" t="s">
        <v>249</v>
      </c>
      <c r="D125" s="3" t="s">
        <v>50</v>
      </c>
      <c r="E125" s="3" t="s">
        <v>51</v>
      </c>
      <c r="F125" s="3" t="s">
        <v>52</v>
      </c>
      <c r="G125" s="40">
        <v>1456</v>
      </c>
      <c r="H125" s="4" t="s">
        <v>248</v>
      </c>
      <c r="I125" s="5"/>
      <c r="J125" s="5"/>
      <c r="K125" s="5"/>
      <c r="L125" s="5"/>
      <c r="M125" s="5"/>
      <c r="N125" s="5"/>
      <c r="O125" s="1">
        <v>0</v>
      </c>
      <c r="P125" s="1">
        <v>0</v>
      </c>
      <c r="Q125" s="1">
        <v>0</v>
      </c>
      <c r="R125" s="5"/>
      <c r="T125" s="1">
        <f t="shared" si="13"/>
        <v>0</v>
      </c>
      <c r="U125" s="4">
        <f t="shared" si="14"/>
        <v>0</v>
      </c>
    </row>
    <row r="126" spans="2:21" ht="60" customHeight="1" x14ac:dyDescent="0.35">
      <c r="B126" s="3" t="s">
        <v>246</v>
      </c>
      <c r="C126" s="3" t="s">
        <v>250</v>
      </c>
      <c r="D126" s="3" t="s">
        <v>251</v>
      </c>
      <c r="E126" s="3" t="s">
        <v>51</v>
      </c>
      <c r="F126" s="3" t="s">
        <v>52</v>
      </c>
      <c r="G126" s="40">
        <v>1456</v>
      </c>
      <c r="H126" s="4" t="s">
        <v>248</v>
      </c>
      <c r="I126" s="5"/>
      <c r="J126" s="5"/>
      <c r="K126" s="5"/>
      <c r="L126" s="5"/>
      <c r="M126" s="5"/>
      <c r="N126" s="5"/>
      <c r="O126" s="1">
        <v>0</v>
      </c>
      <c r="P126" s="1">
        <v>0</v>
      </c>
      <c r="Q126" s="1">
        <v>0</v>
      </c>
      <c r="R126" s="5"/>
      <c r="T126" s="1">
        <f>SUM(I126:S126)</f>
        <v>0</v>
      </c>
      <c r="U126" s="4">
        <f t="shared" si="14"/>
        <v>0</v>
      </c>
    </row>
    <row r="127" spans="2:21" ht="60" customHeight="1" x14ac:dyDescent="0.35">
      <c r="B127" s="1" t="s">
        <v>335</v>
      </c>
      <c r="C127" s="1" t="s">
        <v>336</v>
      </c>
      <c r="F127" s="39" t="s">
        <v>418</v>
      </c>
      <c r="G127" s="40">
        <v>468</v>
      </c>
      <c r="H127" s="1">
        <v>600</v>
      </c>
      <c r="I127" s="1">
        <v>0</v>
      </c>
      <c r="J127" s="5"/>
      <c r="K127" s="5"/>
      <c r="L127" s="5"/>
      <c r="M127" s="5"/>
      <c r="N127" s="5"/>
      <c r="O127" s="5"/>
      <c r="P127" s="5"/>
      <c r="Q127" s="5"/>
      <c r="R127" s="5"/>
      <c r="T127" s="1">
        <f>SUM(I127)</f>
        <v>0</v>
      </c>
      <c r="U127" s="4">
        <f>SUM(T127*G127)</f>
        <v>0</v>
      </c>
    </row>
    <row r="129" spans="1:21" x14ac:dyDescent="0.35">
      <c r="H129" s="1" t="s">
        <v>133</v>
      </c>
      <c r="I129" s="1">
        <f t="shared" ref="I129:R129" si="15">SUM(I105:I128)</f>
        <v>0</v>
      </c>
      <c r="J129" s="1">
        <f t="shared" si="15"/>
        <v>0</v>
      </c>
      <c r="K129" s="1">
        <f t="shared" si="15"/>
        <v>0</v>
      </c>
      <c r="L129" s="1">
        <f t="shared" si="15"/>
        <v>0</v>
      </c>
      <c r="M129" s="1">
        <f t="shared" si="15"/>
        <v>0</v>
      </c>
      <c r="N129" s="1">
        <f t="shared" si="15"/>
        <v>0</v>
      </c>
      <c r="O129" s="1">
        <f t="shared" si="15"/>
        <v>0</v>
      </c>
      <c r="P129" s="1">
        <f t="shared" si="15"/>
        <v>0</v>
      </c>
      <c r="Q129" s="1">
        <f t="shared" si="15"/>
        <v>0</v>
      </c>
      <c r="R129" s="1">
        <f t="shared" si="15"/>
        <v>0</v>
      </c>
      <c r="T129" s="1">
        <f>SUM(T105:T128)</f>
        <v>0</v>
      </c>
      <c r="U129" s="4">
        <f>SUM(U105:U128)</f>
        <v>0</v>
      </c>
    </row>
    <row r="131" spans="1:21" ht="21" customHeight="1" x14ac:dyDescent="0.35">
      <c r="A131" s="6" t="s">
        <v>252</v>
      </c>
    </row>
    <row r="132" spans="1:21" x14ac:dyDescent="0.35">
      <c r="A132" s="2"/>
      <c r="B132" s="2" t="s">
        <v>12</v>
      </c>
      <c r="C132" s="2" t="s">
        <v>13</v>
      </c>
      <c r="D132" s="2" t="s">
        <v>14</v>
      </c>
      <c r="E132" s="2"/>
      <c r="F132" s="2" t="s">
        <v>15</v>
      </c>
      <c r="G132" s="2" t="s">
        <v>423</v>
      </c>
      <c r="H132" s="2" t="s">
        <v>332</v>
      </c>
      <c r="I132" s="2" t="s">
        <v>253</v>
      </c>
      <c r="J132" s="2"/>
      <c r="K132" s="2" t="s">
        <v>46</v>
      </c>
      <c r="L132" s="2" t="s">
        <v>47</v>
      </c>
    </row>
    <row r="133" spans="1:21" ht="60" customHeight="1" x14ac:dyDescent="0.35">
      <c r="B133" s="3" t="s">
        <v>254</v>
      </c>
      <c r="C133" s="3" t="s">
        <v>255</v>
      </c>
      <c r="D133" s="3" t="s">
        <v>50</v>
      </c>
      <c r="E133" s="3"/>
      <c r="F133" s="36" t="s">
        <v>417</v>
      </c>
      <c r="G133" s="40">
        <v>1768</v>
      </c>
      <c r="H133" s="4" t="s">
        <v>99</v>
      </c>
      <c r="I133" s="1">
        <v>0</v>
      </c>
      <c r="K133" s="1">
        <f t="shared" ref="K133:K138" si="16">SUM(I133:J133)</f>
        <v>0</v>
      </c>
      <c r="L133" s="4">
        <f t="shared" ref="L133:L137" si="17">SUM(K133*G133)</f>
        <v>0</v>
      </c>
    </row>
    <row r="134" spans="1:21" ht="60" customHeight="1" x14ac:dyDescent="0.35">
      <c r="B134" s="3" t="s">
        <v>254</v>
      </c>
      <c r="C134" s="3" t="s">
        <v>256</v>
      </c>
      <c r="D134" s="3" t="s">
        <v>150</v>
      </c>
      <c r="E134" s="3"/>
      <c r="F134" s="36" t="s">
        <v>417</v>
      </c>
      <c r="G134" s="40">
        <v>1768</v>
      </c>
      <c r="H134" s="4" t="s">
        <v>99</v>
      </c>
      <c r="I134" s="1">
        <v>0</v>
      </c>
      <c r="K134" s="1">
        <f t="shared" si="16"/>
        <v>0</v>
      </c>
      <c r="L134" s="4">
        <f t="shared" si="17"/>
        <v>0</v>
      </c>
    </row>
    <row r="135" spans="1:21" ht="60" customHeight="1" x14ac:dyDescent="0.35">
      <c r="B135" s="3" t="s">
        <v>257</v>
      </c>
      <c r="C135" s="3" t="s">
        <v>258</v>
      </c>
      <c r="D135" s="3" t="s">
        <v>150</v>
      </c>
      <c r="E135" s="3" t="s">
        <v>51</v>
      </c>
      <c r="F135" s="36" t="s">
        <v>417</v>
      </c>
      <c r="G135" s="40">
        <v>1560</v>
      </c>
      <c r="H135" s="4" t="s">
        <v>259</v>
      </c>
      <c r="I135" s="1">
        <v>0</v>
      </c>
      <c r="K135" s="1">
        <f t="shared" si="16"/>
        <v>0</v>
      </c>
      <c r="L135" s="4">
        <f t="shared" si="17"/>
        <v>0</v>
      </c>
    </row>
    <row r="136" spans="1:21" ht="60" customHeight="1" x14ac:dyDescent="0.35">
      <c r="B136" s="3" t="s">
        <v>257</v>
      </c>
      <c r="C136" s="3" t="s">
        <v>260</v>
      </c>
      <c r="D136" s="3" t="s">
        <v>50</v>
      </c>
      <c r="E136" s="3" t="s">
        <v>51</v>
      </c>
      <c r="F136" s="36" t="s">
        <v>417</v>
      </c>
      <c r="G136" s="40">
        <v>1560</v>
      </c>
      <c r="H136" s="4" t="s">
        <v>259</v>
      </c>
      <c r="I136" s="1">
        <v>0</v>
      </c>
      <c r="K136" s="1">
        <f t="shared" si="16"/>
        <v>0</v>
      </c>
      <c r="L136" s="4">
        <f t="shared" si="17"/>
        <v>0</v>
      </c>
    </row>
    <row r="137" spans="1:21" ht="60" customHeight="1" x14ac:dyDescent="0.35">
      <c r="B137" s="3" t="s">
        <v>261</v>
      </c>
      <c r="C137" s="3" t="s">
        <v>262</v>
      </c>
      <c r="D137" s="3" t="s">
        <v>150</v>
      </c>
      <c r="E137" s="3"/>
      <c r="F137" s="36" t="s">
        <v>417</v>
      </c>
      <c r="G137" s="40">
        <v>2288</v>
      </c>
      <c r="H137" s="4" t="s">
        <v>65</v>
      </c>
      <c r="I137" s="1">
        <v>0</v>
      </c>
      <c r="K137" s="1">
        <f t="shared" si="16"/>
        <v>0</v>
      </c>
      <c r="L137" s="4">
        <f t="shared" si="17"/>
        <v>0</v>
      </c>
    </row>
    <row r="138" spans="1:21" ht="60" customHeight="1" x14ac:dyDescent="0.35">
      <c r="B138" s="3" t="s">
        <v>261</v>
      </c>
      <c r="C138" s="3" t="s">
        <v>263</v>
      </c>
      <c r="D138" s="3" t="s">
        <v>50</v>
      </c>
      <c r="E138" s="3"/>
      <c r="F138" s="36" t="s">
        <v>417</v>
      </c>
      <c r="G138" s="40">
        <v>2288</v>
      </c>
      <c r="H138" s="4" t="s">
        <v>65</v>
      </c>
      <c r="I138" s="1">
        <v>0</v>
      </c>
      <c r="K138" s="1">
        <f t="shared" si="16"/>
        <v>0</v>
      </c>
      <c r="L138" s="4">
        <f>SUM(K138*G138)</f>
        <v>0</v>
      </c>
    </row>
    <row r="140" spans="1:21" x14ac:dyDescent="0.35">
      <c r="H140" s="1" t="s">
        <v>133</v>
      </c>
      <c r="I140" s="1">
        <f>SUM(I133:I139)</f>
        <v>0</v>
      </c>
      <c r="K140" s="1">
        <f>SUM(K133:K139)</f>
        <v>0</v>
      </c>
      <c r="L140" s="4">
        <f>SUM(L133:L139)</f>
        <v>0</v>
      </c>
    </row>
    <row r="142" spans="1:21" ht="21" customHeight="1" x14ac:dyDescent="0.35">
      <c r="A142" s="6" t="s">
        <v>264</v>
      </c>
    </row>
    <row r="143" spans="1:21" x14ac:dyDescent="0.35">
      <c r="A143" s="2"/>
      <c r="B143" s="2" t="s">
        <v>12</v>
      </c>
      <c r="C143" s="2" t="s">
        <v>13</v>
      </c>
      <c r="D143" s="2" t="s">
        <v>14</v>
      </c>
      <c r="E143" s="2"/>
      <c r="F143" s="2" t="s">
        <v>15</v>
      </c>
      <c r="G143" s="2" t="s">
        <v>423</v>
      </c>
      <c r="H143" s="2" t="s">
        <v>332</v>
      </c>
      <c r="I143" s="2" t="s">
        <v>253</v>
      </c>
      <c r="J143" s="2"/>
      <c r="K143" s="2" t="s">
        <v>46</v>
      </c>
      <c r="L143" s="2" t="s">
        <v>47</v>
      </c>
    </row>
    <row r="144" spans="1:21" ht="60" customHeight="1" x14ac:dyDescent="0.35">
      <c r="B144" s="3" t="s">
        <v>265</v>
      </c>
      <c r="C144" s="3" t="s">
        <v>266</v>
      </c>
      <c r="D144" s="3" t="s">
        <v>50</v>
      </c>
      <c r="E144" s="3"/>
      <c r="F144" s="36" t="s">
        <v>417</v>
      </c>
      <c r="G144" s="40">
        <v>936</v>
      </c>
      <c r="H144" s="41" t="s">
        <v>224</v>
      </c>
      <c r="I144" s="1">
        <v>0</v>
      </c>
      <c r="K144" s="1">
        <f>SUM(I144:J144)</f>
        <v>0</v>
      </c>
      <c r="L144" s="4">
        <f>SUM(K144*G144)</f>
        <v>0</v>
      </c>
    </row>
    <row r="146" spans="1:17" x14ac:dyDescent="0.35">
      <c r="H146" s="1" t="s">
        <v>133</v>
      </c>
      <c r="I146" s="1">
        <f>SUM(I144:I145)</f>
        <v>0</v>
      </c>
      <c r="K146" s="1">
        <f>SUM(K144:K145)</f>
        <v>0</v>
      </c>
      <c r="L146" s="4">
        <f>SUM(L144:L145)</f>
        <v>0</v>
      </c>
    </row>
    <row r="148" spans="1:17" ht="21" customHeight="1" x14ac:dyDescent="0.35">
      <c r="A148" s="6" t="s">
        <v>267</v>
      </c>
    </row>
    <row r="149" spans="1:17" x14ac:dyDescent="0.35">
      <c r="A149" s="2"/>
      <c r="B149" s="2" t="s">
        <v>12</v>
      </c>
      <c r="C149" s="2" t="s">
        <v>13</v>
      </c>
      <c r="D149" s="2" t="s">
        <v>14</v>
      </c>
      <c r="E149" s="2"/>
      <c r="F149" s="2" t="s">
        <v>15</v>
      </c>
      <c r="G149" s="2" t="s">
        <v>423</v>
      </c>
      <c r="H149" s="2" t="s">
        <v>332</v>
      </c>
      <c r="I149" s="2" t="s">
        <v>268</v>
      </c>
      <c r="J149" s="2" t="s">
        <v>269</v>
      </c>
      <c r="K149" s="2" t="s">
        <v>270</v>
      </c>
      <c r="L149" s="2" t="s">
        <v>271</v>
      </c>
      <c r="M149" s="2" t="s">
        <v>272</v>
      </c>
      <c r="N149" s="2" t="s">
        <v>273</v>
      </c>
      <c r="O149" s="2"/>
      <c r="P149" s="2" t="s">
        <v>46</v>
      </c>
      <c r="Q149" s="2" t="s">
        <v>47</v>
      </c>
    </row>
    <row r="150" spans="1:17" ht="60" customHeight="1" x14ac:dyDescent="0.35">
      <c r="B150" s="3" t="s">
        <v>274</v>
      </c>
      <c r="C150" s="3" t="s">
        <v>275</v>
      </c>
      <c r="D150" s="3" t="s">
        <v>276</v>
      </c>
      <c r="E150" s="3"/>
      <c r="F150" s="36" t="s">
        <v>427</v>
      </c>
      <c r="G150" s="40">
        <v>1560</v>
      </c>
      <c r="H150" s="4" t="s">
        <v>259</v>
      </c>
      <c r="I150" s="1">
        <v>0</v>
      </c>
      <c r="J150" s="1">
        <v>0</v>
      </c>
      <c r="K150" s="1">
        <v>0</v>
      </c>
      <c r="L150" s="1">
        <v>0</v>
      </c>
      <c r="M150" s="5"/>
      <c r="N150" s="5"/>
      <c r="P150" s="1">
        <f t="shared" ref="P150:P156" si="18">SUM(I150:O150)</f>
        <v>0</v>
      </c>
      <c r="Q150" s="4">
        <f t="shared" ref="Q150:Q155" si="19">SUM(P150*G150)</f>
        <v>0</v>
      </c>
    </row>
    <row r="151" spans="1:17" ht="60" customHeight="1" x14ac:dyDescent="0.35">
      <c r="B151" s="3" t="s">
        <v>274</v>
      </c>
      <c r="C151" s="3" t="s">
        <v>277</v>
      </c>
      <c r="D151" s="3" t="s">
        <v>50</v>
      </c>
      <c r="E151" s="3"/>
      <c r="F151" s="36" t="s">
        <v>427</v>
      </c>
      <c r="G151" s="40">
        <v>1560</v>
      </c>
      <c r="H151" s="4" t="s">
        <v>259</v>
      </c>
      <c r="I151" s="1">
        <v>0</v>
      </c>
      <c r="J151" s="1">
        <v>0</v>
      </c>
      <c r="K151" s="1">
        <v>0</v>
      </c>
      <c r="L151" s="1">
        <v>0</v>
      </c>
      <c r="M151" s="5"/>
      <c r="N151" s="5"/>
      <c r="P151" s="1">
        <f t="shared" si="18"/>
        <v>0</v>
      </c>
      <c r="Q151" s="4">
        <f t="shared" si="19"/>
        <v>0</v>
      </c>
    </row>
    <row r="152" spans="1:17" ht="60" customHeight="1" x14ac:dyDescent="0.35">
      <c r="B152" s="3" t="s">
        <v>274</v>
      </c>
      <c r="C152" s="3" t="s">
        <v>278</v>
      </c>
      <c r="D152" s="3" t="s">
        <v>279</v>
      </c>
      <c r="E152" s="3"/>
      <c r="F152" s="36" t="s">
        <v>427</v>
      </c>
      <c r="G152" s="40">
        <v>1560</v>
      </c>
      <c r="H152" s="4" t="s">
        <v>259</v>
      </c>
      <c r="I152" s="1">
        <v>0</v>
      </c>
      <c r="J152" s="1">
        <v>0</v>
      </c>
      <c r="K152" s="1">
        <v>0</v>
      </c>
      <c r="L152" s="1">
        <v>0</v>
      </c>
      <c r="M152" s="5"/>
      <c r="N152" s="5"/>
      <c r="P152" s="1">
        <f t="shared" si="18"/>
        <v>0</v>
      </c>
      <c r="Q152" s="4">
        <f t="shared" si="19"/>
        <v>0</v>
      </c>
    </row>
    <row r="153" spans="1:17" ht="60" customHeight="1" x14ac:dyDescent="0.35">
      <c r="B153" s="3" t="s">
        <v>280</v>
      </c>
      <c r="C153" s="3" t="s">
        <v>281</v>
      </c>
      <c r="D153" s="3" t="s">
        <v>50</v>
      </c>
      <c r="E153" s="3"/>
      <c r="F153" s="3"/>
      <c r="G153" s="40">
        <v>1360</v>
      </c>
      <c r="H153" s="4" t="s">
        <v>157</v>
      </c>
      <c r="I153" s="1">
        <v>0</v>
      </c>
      <c r="J153" s="1">
        <v>0</v>
      </c>
      <c r="K153" s="1">
        <v>0</v>
      </c>
      <c r="L153" s="1">
        <v>0</v>
      </c>
      <c r="M153" s="5"/>
      <c r="N153" s="5"/>
      <c r="P153" s="1">
        <f t="shared" si="18"/>
        <v>0</v>
      </c>
      <c r="Q153" s="4">
        <f t="shared" si="19"/>
        <v>0</v>
      </c>
    </row>
    <row r="154" spans="1:17" ht="60" customHeight="1" x14ac:dyDescent="0.35">
      <c r="B154" s="3" t="s">
        <v>280</v>
      </c>
      <c r="C154" s="3" t="s">
        <v>282</v>
      </c>
      <c r="D154" s="3" t="s">
        <v>230</v>
      </c>
      <c r="E154" s="3"/>
      <c r="F154" s="3"/>
      <c r="G154" s="40">
        <v>1360</v>
      </c>
      <c r="H154" s="4" t="s">
        <v>157</v>
      </c>
      <c r="I154" s="1">
        <v>0</v>
      </c>
      <c r="J154" s="1">
        <v>0</v>
      </c>
      <c r="K154" s="1">
        <v>0</v>
      </c>
      <c r="L154" s="1">
        <v>0</v>
      </c>
      <c r="M154" s="5"/>
      <c r="N154" s="5"/>
      <c r="P154" s="1">
        <f t="shared" si="18"/>
        <v>0</v>
      </c>
      <c r="Q154" s="4">
        <f t="shared" si="19"/>
        <v>0</v>
      </c>
    </row>
    <row r="155" spans="1:17" ht="60" customHeight="1" x14ac:dyDescent="0.35">
      <c r="B155" s="3" t="s">
        <v>283</v>
      </c>
      <c r="C155" s="3" t="s">
        <v>284</v>
      </c>
      <c r="D155" s="3" t="s">
        <v>150</v>
      </c>
      <c r="E155" s="3"/>
      <c r="F155" s="3"/>
      <c r="G155" s="40">
        <v>1120</v>
      </c>
      <c r="H155" s="4" t="s">
        <v>176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5"/>
      <c r="P155" s="1">
        <f t="shared" si="18"/>
        <v>0</v>
      </c>
      <c r="Q155" s="4">
        <f t="shared" si="19"/>
        <v>0</v>
      </c>
    </row>
    <row r="156" spans="1:17" ht="60" customHeight="1" x14ac:dyDescent="0.35">
      <c r="B156" s="3" t="s">
        <v>285</v>
      </c>
      <c r="C156" s="3" t="s">
        <v>286</v>
      </c>
      <c r="D156" s="3" t="s">
        <v>287</v>
      </c>
      <c r="E156" s="3"/>
      <c r="F156" s="3"/>
      <c r="G156" s="40">
        <v>728</v>
      </c>
      <c r="H156" s="4" t="s">
        <v>163</v>
      </c>
      <c r="I156" s="1">
        <v>0</v>
      </c>
      <c r="J156" s="1">
        <v>0</v>
      </c>
      <c r="K156" s="1">
        <v>0</v>
      </c>
      <c r="L156" s="5"/>
      <c r="M156" s="1">
        <v>0</v>
      </c>
      <c r="N156" s="1">
        <v>0</v>
      </c>
      <c r="P156" s="1">
        <f t="shared" si="18"/>
        <v>0</v>
      </c>
      <c r="Q156" s="4">
        <f>SUM(P156*G156)</f>
        <v>0</v>
      </c>
    </row>
    <row r="158" spans="1:17" x14ac:dyDescent="0.35">
      <c r="H158" s="1" t="s">
        <v>133</v>
      </c>
      <c r="I158" s="1">
        <f t="shared" ref="I158:N158" si="20">SUM(I150:I157)</f>
        <v>0</v>
      </c>
      <c r="J158" s="1">
        <f t="shared" si="20"/>
        <v>0</v>
      </c>
      <c r="K158" s="1">
        <f t="shared" si="20"/>
        <v>0</v>
      </c>
      <c r="L158" s="1">
        <f t="shared" si="20"/>
        <v>0</v>
      </c>
      <c r="M158" s="1">
        <f t="shared" si="20"/>
        <v>0</v>
      </c>
      <c r="N158" s="1">
        <f t="shared" si="20"/>
        <v>0</v>
      </c>
      <c r="P158" s="1">
        <f>SUM(P150:P157)</f>
        <v>0</v>
      </c>
      <c r="Q158" s="4">
        <f>SUM(Q150:Q157)</f>
        <v>0</v>
      </c>
    </row>
    <row r="160" spans="1:17" ht="21" customHeight="1" x14ac:dyDescent="0.35">
      <c r="A160" s="6" t="s">
        <v>288</v>
      </c>
    </row>
    <row r="161" spans="1:15" x14ac:dyDescent="0.35">
      <c r="A161" s="2"/>
      <c r="B161" s="2" t="s">
        <v>12</v>
      </c>
      <c r="C161" s="2" t="s">
        <v>13</v>
      </c>
      <c r="D161" s="2" t="s">
        <v>14</v>
      </c>
      <c r="E161" s="2"/>
      <c r="F161" s="2" t="s">
        <v>15</v>
      </c>
      <c r="G161" s="2" t="s">
        <v>423</v>
      </c>
      <c r="H161" s="2" t="s">
        <v>332</v>
      </c>
      <c r="I161" s="2" t="s">
        <v>268</v>
      </c>
      <c r="J161" s="2" t="s">
        <v>269</v>
      </c>
      <c r="K161" s="2" t="s">
        <v>270</v>
      </c>
      <c r="L161" s="2" t="s">
        <v>272</v>
      </c>
      <c r="M161" s="2"/>
      <c r="N161" s="2" t="s">
        <v>46</v>
      </c>
      <c r="O161" s="2" t="s">
        <v>47</v>
      </c>
    </row>
    <row r="162" spans="1:15" ht="60" customHeight="1" x14ac:dyDescent="0.35">
      <c r="B162" s="3" t="s">
        <v>289</v>
      </c>
      <c r="C162" s="3" t="s">
        <v>290</v>
      </c>
      <c r="D162" s="3" t="s">
        <v>291</v>
      </c>
      <c r="E162" s="3"/>
      <c r="F162" s="36" t="s">
        <v>427</v>
      </c>
      <c r="G162" s="40">
        <v>1560</v>
      </c>
      <c r="H162" s="4" t="s">
        <v>259</v>
      </c>
      <c r="I162" s="1">
        <v>0</v>
      </c>
      <c r="J162" s="1">
        <v>0</v>
      </c>
      <c r="K162" s="1">
        <v>0</v>
      </c>
      <c r="L162" s="1">
        <v>0</v>
      </c>
      <c r="N162" s="1">
        <f>SUM(I162:M162)</f>
        <v>0</v>
      </c>
      <c r="O162" s="4">
        <f t="shared" ref="O162:O163" si="21">SUM(N162*G162)</f>
        <v>0</v>
      </c>
    </row>
    <row r="163" spans="1:15" ht="60" customHeight="1" x14ac:dyDescent="0.35">
      <c r="B163" s="3" t="s">
        <v>289</v>
      </c>
      <c r="C163" s="3" t="s">
        <v>292</v>
      </c>
      <c r="D163" s="3" t="s">
        <v>150</v>
      </c>
      <c r="E163" s="3"/>
      <c r="F163" s="36" t="s">
        <v>427</v>
      </c>
      <c r="G163" s="40">
        <v>1560</v>
      </c>
      <c r="H163" s="4" t="s">
        <v>259</v>
      </c>
      <c r="I163" s="1">
        <v>0</v>
      </c>
      <c r="J163" s="1">
        <v>0</v>
      </c>
      <c r="K163" s="1">
        <v>0</v>
      </c>
      <c r="L163" s="1">
        <v>0</v>
      </c>
      <c r="N163" s="1">
        <f>SUM(I163:M163)</f>
        <v>0</v>
      </c>
      <c r="O163" s="4">
        <f t="shared" si="21"/>
        <v>0</v>
      </c>
    </row>
    <row r="164" spans="1:15" ht="60" customHeight="1" x14ac:dyDescent="0.35">
      <c r="B164" s="3" t="s">
        <v>293</v>
      </c>
      <c r="C164" s="3" t="s">
        <v>294</v>
      </c>
      <c r="D164" s="3" t="s">
        <v>215</v>
      </c>
      <c r="E164" s="3"/>
      <c r="F164" s="3"/>
      <c r="G164" s="40">
        <v>1360</v>
      </c>
      <c r="H164" s="4" t="s">
        <v>157</v>
      </c>
      <c r="I164" s="1">
        <v>0</v>
      </c>
      <c r="J164" s="1">
        <v>0</v>
      </c>
      <c r="K164" s="1">
        <v>0</v>
      </c>
      <c r="L164" s="1">
        <v>0</v>
      </c>
      <c r="N164" s="1">
        <f>SUM(I164:M164)</f>
        <v>0</v>
      </c>
      <c r="O164" s="4">
        <f>SUM(N164*G164)</f>
        <v>0</v>
      </c>
    </row>
    <row r="166" spans="1:15" x14ac:dyDescent="0.35">
      <c r="H166" s="1" t="s">
        <v>133</v>
      </c>
      <c r="I166" s="1">
        <f>SUM(I162:I165)</f>
        <v>0</v>
      </c>
      <c r="J166" s="1">
        <f>SUM(J162:J165)</f>
        <v>0</v>
      </c>
      <c r="K166" s="1">
        <f>SUM(K162:K165)</f>
        <v>0</v>
      </c>
      <c r="L166" s="1">
        <f>SUM(L162:L165)</f>
        <v>0</v>
      </c>
      <c r="N166" s="1">
        <f>SUM(N162:N165)</f>
        <v>0</v>
      </c>
      <c r="O166" s="4">
        <f>SUM(O162:O165)</f>
        <v>0</v>
      </c>
    </row>
    <row r="168" spans="1:15" ht="21" customHeight="1" x14ac:dyDescent="0.35">
      <c r="A168" s="6" t="s">
        <v>295</v>
      </c>
    </row>
    <row r="169" spans="1:15" x14ac:dyDescent="0.35">
      <c r="A169" s="2"/>
      <c r="B169" s="2" t="s">
        <v>12</v>
      </c>
      <c r="C169" s="2" t="s">
        <v>13</v>
      </c>
      <c r="D169" s="2" t="s">
        <v>14</v>
      </c>
      <c r="E169" s="2"/>
      <c r="F169" s="2" t="s">
        <v>15</v>
      </c>
      <c r="G169" s="2" t="s">
        <v>423</v>
      </c>
      <c r="H169" s="2" t="s">
        <v>332</v>
      </c>
      <c r="I169" s="2" t="s">
        <v>268</v>
      </c>
      <c r="J169" s="2" t="s">
        <v>269</v>
      </c>
      <c r="K169" s="2" t="s">
        <v>270</v>
      </c>
      <c r="L169" s="2"/>
      <c r="M169" s="2" t="s">
        <v>46</v>
      </c>
      <c r="N169" s="2" t="s">
        <v>47</v>
      </c>
    </row>
    <row r="170" spans="1:15" ht="60" customHeight="1" x14ac:dyDescent="0.35">
      <c r="B170" s="3" t="s">
        <v>296</v>
      </c>
      <c r="C170" s="3" t="s">
        <v>297</v>
      </c>
      <c r="D170" s="3" t="s">
        <v>50</v>
      </c>
      <c r="E170" s="3"/>
      <c r="F170" s="36" t="s">
        <v>427</v>
      </c>
      <c r="G170" s="40">
        <v>1248</v>
      </c>
      <c r="H170" s="4" t="s">
        <v>241</v>
      </c>
      <c r="I170" s="1">
        <v>0</v>
      </c>
      <c r="J170" s="1">
        <v>0</v>
      </c>
      <c r="K170" s="1">
        <v>0</v>
      </c>
      <c r="M170" s="1">
        <f>SUM(I170:L170)</f>
        <v>0</v>
      </c>
      <c r="N170" s="4">
        <f t="shared" ref="N170:N171" si="22">SUM(M170*G170)</f>
        <v>0</v>
      </c>
    </row>
    <row r="171" spans="1:15" ht="60" customHeight="1" x14ac:dyDescent="0.35">
      <c r="B171" s="3" t="s">
        <v>298</v>
      </c>
      <c r="C171" s="3" t="s">
        <v>299</v>
      </c>
      <c r="D171" s="3" t="s">
        <v>50</v>
      </c>
      <c r="E171" s="3"/>
      <c r="F171" s="3"/>
      <c r="G171" s="40">
        <v>1040</v>
      </c>
      <c r="H171" s="4" t="s">
        <v>224</v>
      </c>
      <c r="I171" s="1">
        <v>0</v>
      </c>
      <c r="J171" s="1">
        <v>0</v>
      </c>
      <c r="K171" s="1">
        <v>0</v>
      </c>
      <c r="M171" s="1">
        <f>SUM(I171:L171)</f>
        <v>0</v>
      </c>
      <c r="N171" s="4">
        <f t="shared" si="22"/>
        <v>0</v>
      </c>
    </row>
    <row r="172" spans="1:15" ht="60" customHeight="1" x14ac:dyDescent="0.35">
      <c r="B172" s="3" t="s">
        <v>300</v>
      </c>
      <c r="C172" s="3" t="s">
        <v>301</v>
      </c>
      <c r="D172" s="3" t="s">
        <v>150</v>
      </c>
      <c r="E172" s="3"/>
      <c r="F172" s="3"/>
      <c r="G172" s="40">
        <v>800</v>
      </c>
      <c r="H172" s="4" t="s">
        <v>163</v>
      </c>
      <c r="I172" s="1">
        <v>0</v>
      </c>
      <c r="J172" s="1">
        <v>0</v>
      </c>
      <c r="K172" s="1">
        <v>0</v>
      </c>
      <c r="M172" s="1">
        <f>SUM(I172:L172)</f>
        <v>0</v>
      </c>
      <c r="N172" s="4">
        <f>SUM(M172*G172)</f>
        <v>0</v>
      </c>
    </row>
    <row r="174" spans="1:15" x14ac:dyDescent="0.35">
      <c r="H174" s="1" t="s">
        <v>133</v>
      </c>
      <c r="I174" s="1">
        <f>SUM(I170:I173)</f>
        <v>0</v>
      </c>
      <c r="J174" s="1">
        <f>SUM(J170:J173)</f>
        <v>0</v>
      </c>
      <c r="K174" s="1">
        <f>SUM(K170:K173)</f>
        <v>0</v>
      </c>
      <c r="M174" s="1">
        <f>SUM(M170:M173)</f>
        <v>0</v>
      </c>
      <c r="N174" s="4">
        <f>SUM(N170:N173)</f>
        <v>0</v>
      </c>
    </row>
    <row r="176" spans="1:15" ht="21" customHeight="1" x14ac:dyDescent="0.35">
      <c r="A176" s="6" t="s">
        <v>302</v>
      </c>
    </row>
    <row r="177" spans="1:15" x14ac:dyDescent="0.35">
      <c r="A177" s="2"/>
      <c r="B177" s="2" t="s">
        <v>12</v>
      </c>
      <c r="C177" s="2" t="s">
        <v>13</v>
      </c>
      <c r="D177" s="2" t="s">
        <v>14</v>
      </c>
      <c r="E177" s="2"/>
      <c r="F177" s="2" t="s">
        <v>15</v>
      </c>
      <c r="G177" s="2" t="s">
        <v>423</v>
      </c>
      <c r="H177" s="2" t="s">
        <v>332</v>
      </c>
      <c r="I177" s="2" t="s">
        <v>253</v>
      </c>
      <c r="J177" s="2" t="s">
        <v>35</v>
      </c>
      <c r="K177" s="2" t="s">
        <v>303</v>
      </c>
      <c r="L177" s="2" t="s">
        <v>304</v>
      </c>
      <c r="M177" s="2"/>
      <c r="N177" s="2" t="s">
        <v>46</v>
      </c>
      <c r="O177" s="2" t="s">
        <v>47</v>
      </c>
    </row>
    <row r="178" spans="1:15" ht="60" customHeight="1" x14ac:dyDescent="0.35">
      <c r="B178" s="3" t="s">
        <v>305</v>
      </c>
      <c r="C178" s="3" t="s">
        <v>306</v>
      </c>
      <c r="D178" s="3" t="s">
        <v>307</v>
      </c>
      <c r="E178" s="3"/>
      <c r="F178" s="3" t="s">
        <v>52</v>
      </c>
      <c r="G178" s="40">
        <v>728</v>
      </c>
      <c r="H178" s="4" t="s">
        <v>151</v>
      </c>
      <c r="I178" s="1">
        <v>0</v>
      </c>
      <c r="J178" s="5"/>
      <c r="K178" s="5"/>
      <c r="L178" s="5"/>
      <c r="N178" s="1">
        <f t="shared" ref="N178:N186" si="23">SUM(I178:M178)</f>
        <v>0</v>
      </c>
      <c r="O178" s="4">
        <f t="shared" ref="O178:O185" si="24">SUM(N178*G178)</f>
        <v>0</v>
      </c>
    </row>
    <row r="179" spans="1:15" ht="60" customHeight="1" x14ac:dyDescent="0.35">
      <c r="B179" s="3" t="s">
        <v>308</v>
      </c>
      <c r="C179" s="3" t="s">
        <v>309</v>
      </c>
      <c r="D179" s="3" t="s">
        <v>307</v>
      </c>
      <c r="E179" s="3"/>
      <c r="F179" s="3" t="s">
        <v>310</v>
      </c>
      <c r="G179" s="40">
        <v>728</v>
      </c>
      <c r="H179" s="4" t="s">
        <v>151</v>
      </c>
      <c r="I179" s="1">
        <v>0</v>
      </c>
      <c r="J179" s="5"/>
      <c r="K179" s="5"/>
      <c r="L179" s="5"/>
      <c r="N179" s="1">
        <f t="shared" si="23"/>
        <v>0</v>
      </c>
      <c r="O179" s="4">
        <f t="shared" si="24"/>
        <v>0</v>
      </c>
    </row>
    <row r="180" spans="1:15" ht="60" customHeight="1" x14ac:dyDescent="0.35">
      <c r="B180" s="3" t="s">
        <v>311</v>
      </c>
      <c r="C180" s="3" t="s">
        <v>312</v>
      </c>
      <c r="D180" s="3" t="s">
        <v>307</v>
      </c>
      <c r="E180" s="3"/>
      <c r="F180" s="3" t="s">
        <v>310</v>
      </c>
      <c r="G180" s="40">
        <v>946</v>
      </c>
      <c r="H180" s="4" t="s">
        <v>131</v>
      </c>
      <c r="I180" s="1">
        <v>0</v>
      </c>
      <c r="J180" s="5"/>
      <c r="K180" s="5"/>
      <c r="L180" s="5"/>
      <c r="N180" s="1">
        <f t="shared" si="23"/>
        <v>0</v>
      </c>
      <c r="O180" s="4">
        <f t="shared" si="24"/>
        <v>0</v>
      </c>
    </row>
    <row r="181" spans="1:15" ht="60" customHeight="1" x14ac:dyDescent="0.35">
      <c r="B181" s="3" t="s">
        <v>313</v>
      </c>
      <c r="C181" s="3" t="s">
        <v>314</v>
      </c>
      <c r="D181" s="3" t="s">
        <v>307</v>
      </c>
      <c r="E181" s="3"/>
      <c r="F181" s="3" t="s">
        <v>310</v>
      </c>
      <c r="G181" s="40">
        <v>1456</v>
      </c>
      <c r="H181" s="4" t="s">
        <v>106</v>
      </c>
      <c r="I181" s="1">
        <v>0</v>
      </c>
      <c r="J181" s="5"/>
      <c r="K181" s="5"/>
      <c r="L181" s="5"/>
      <c r="N181" s="1">
        <f t="shared" si="23"/>
        <v>0</v>
      </c>
      <c r="O181" s="4">
        <f t="shared" si="24"/>
        <v>0</v>
      </c>
    </row>
    <row r="182" spans="1:15" ht="60" customHeight="1" x14ac:dyDescent="0.35">
      <c r="B182" s="3" t="s">
        <v>315</v>
      </c>
      <c r="C182" s="3" t="s">
        <v>316</v>
      </c>
      <c r="D182" s="3" t="s">
        <v>150</v>
      </c>
      <c r="E182" s="3"/>
      <c r="F182" s="3" t="s">
        <v>310</v>
      </c>
      <c r="G182" s="40">
        <v>1560</v>
      </c>
      <c r="H182" s="4" t="s">
        <v>106</v>
      </c>
      <c r="I182" s="5"/>
      <c r="J182" s="1">
        <v>0</v>
      </c>
      <c r="K182" s="1">
        <v>0</v>
      </c>
      <c r="L182" s="1">
        <v>0</v>
      </c>
      <c r="N182" s="1">
        <f t="shared" si="23"/>
        <v>0</v>
      </c>
      <c r="O182" s="4">
        <f t="shared" si="24"/>
        <v>0</v>
      </c>
    </row>
    <row r="183" spans="1:15" ht="60" customHeight="1" x14ac:dyDescent="0.35">
      <c r="B183" s="3" t="s">
        <v>317</v>
      </c>
      <c r="C183" s="3" t="s">
        <v>318</v>
      </c>
      <c r="D183" s="3" t="s">
        <v>50</v>
      </c>
      <c r="E183" s="3"/>
      <c r="F183" s="3" t="s">
        <v>310</v>
      </c>
      <c r="G183" s="40">
        <v>1560</v>
      </c>
      <c r="H183" s="4" t="s">
        <v>106</v>
      </c>
      <c r="I183" s="1">
        <v>0</v>
      </c>
      <c r="J183" s="5"/>
      <c r="K183" s="5"/>
      <c r="L183" s="5"/>
      <c r="N183" s="1">
        <f t="shared" si="23"/>
        <v>0</v>
      </c>
      <c r="O183" s="4">
        <f t="shared" si="24"/>
        <v>0</v>
      </c>
    </row>
    <row r="184" spans="1:15" ht="60" customHeight="1" x14ac:dyDescent="0.35">
      <c r="B184" s="3" t="s">
        <v>319</v>
      </c>
      <c r="C184" s="3" t="s">
        <v>320</v>
      </c>
      <c r="D184" s="3" t="s">
        <v>307</v>
      </c>
      <c r="E184" s="3"/>
      <c r="F184" s="3" t="s">
        <v>321</v>
      </c>
      <c r="G184" s="40">
        <v>1768</v>
      </c>
      <c r="H184" s="4" t="s">
        <v>106</v>
      </c>
      <c r="I184" s="1">
        <v>0</v>
      </c>
      <c r="J184" s="5"/>
      <c r="K184" s="5"/>
      <c r="L184" s="5"/>
      <c r="N184" s="1">
        <f t="shared" si="23"/>
        <v>0</v>
      </c>
      <c r="O184" s="4">
        <f>SUM(N184*G184)</f>
        <v>0</v>
      </c>
    </row>
    <row r="185" spans="1:15" ht="60" customHeight="1" x14ac:dyDescent="0.35">
      <c r="B185" s="3" t="s">
        <v>322</v>
      </c>
      <c r="C185" s="3" t="s">
        <v>323</v>
      </c>
      <c r="D185" s="3" t="s">
        <v>150</v>
      </c>
      <c r="E185" s="3"/>
      <c r="F185" s="3" t="s">
        <v>310</v>
      </c>
      <c r="G185" s="40">
        <v>312</v>
      </c>
      <c r="H185" s="4" t="s">
        <v>162</v>
      </c>
      <c r="I185" s="1">
        <v>0</v>
      </c>
      <c r="J185" s="5"/>
      <c r="K185" s="5"/>
      <c r="L185" s="5"/>
      <c r="N185" s="1">
        <f t="shared" si="23"/>
        <v>0</v>
      </c>
      <c r="O185" s="4">
        <f t="shared" si="24"/>
        <v>0</v>
      </c>
    </row>
    <row r="186" spans="1:15" ht="60" customHeight="1" x14ac:dyDescent="0.35">
      <c r="B186" s="3" t="s">
        <v>324</v>
      </c>
      <c r="C186" s="3" t="s">
        <v>325</v>
      </c>
      <c r="D186" s="3" t="s">
        <v>1</v>
      </c>
      <c r="E186" s="3"/>
      <c r="F186" s="3" t="s">
        <v>3</v>
      </c>
      <c r="G186" s="40">
        <v>340</v>
      </c>
      <c r="H186" s="4" t="s">
        <v>7</v>
      </c>
      <c r="I186" s="1">
        <v>0</v>
      </c>
      <c r="J186" s="5"/>
      <c r="K186" s="5"/>
      <c r="L186" s="5"/>
      <c r="N186" s="1">
        <f t="shared" si="23"/>
        <v>0</v>
      </c>
      <c r="O186" s="4">
        <f>SUM(N186*G186)</f>
        <v>0</v>
      </c>
    </row>
    <row r="188" spans="1:15" x14ac:dyDescent="0.35">
      <c r="H188" s="1" t="s">
        <v>133</v>
      </c>
      <c r="I188" s="1">
        <f>SUM(I178:I187)</f>
        <v>0</v>
      </c>
      <c r="J188" s="1">
        <f>SUM(J178:J187)</f>
        <v>0</v>
      </c>
      <c r="K188" s="1">
        <f>SUM(K178:K187)</f>
        <v>0</v>
      </c>
      <c r="L188" s="1">
        <f>SUM(L178:L187)</f>
        <v>0</v>
      </c>
      <c r="N188" s="1">
        <f>SUM(N178:N187)</f>
        <v>0</v>
      </c>
      <c r="O188" s="4">
        <f>SUM(O178:O187)</f>
        <v>0</v>
      </c>
    </row>
    <row r="190" spans="1:15" ht="21" customHeight="1" x14ac:dyDescent="0.35">
      <c r="A190" s="6" t="s">
        <v>0</v>
      </c>
    </row>
    <row r="191" spans="1:15" x14ac:dyDescent="0.35">
      <c r="A191" s="2"/>
      <c r="B191" s="2" t="s">
        <v>12</v>
      </c>
      <c r="C191" s="2" t="s">
        <v>13</v>
      </c>
      <c r="D191" s="2" t="s">
        <v>14</v>
      </c>
      <c r="E191" s="2"/>
      <c r="F191" s="2" t="s">
        <v>15</v>
      </c>
      <c r="G191" s="2" t="s">
        <v>423</v>
      </c>
      <c r="H191" s="2" t="s">
        <v>332</v>
      </c>
      <c r="I191" s="2" t="s">
        <v>253</v>
      </c>
      <c r="J191" s="2"/>
      <c r="K191" s="2" t="s">
        <v>46</v>
      </c>
      <c r="L191" s="2" t="s">
        <v>47</v>
      </c>
    </row>
    <row r="192" spans="1:15" ht="60" customHeight="1" x14ac:dyDescent="0.35">
      <c r="B192" s="3" t="s">
        <v>4</v>
      </c>
      <c r="C192" s="3" t="s">
        <v>6</v>
      </c>
      <c r="D192" s="3" t="s">
        <v>307</v>
      </c>
      <c r="E192" s="3"/>
      <c r="F192" s="3" t="s">
        <v>310</v>
      </c>
      <c r="G192" s="40">
        <v>1768</v>
      </c>
      <c r="H192" s="41" t="s">
        <v>106</v>
      </c>
      <c r="I192" s="1">
        <v>0</v>
      </c>
      <c r="K192" s="1">
        <f>SUM(I192:J192)</f>
        <v>0</v>
      </c>
      <c r="L192" s="4">
        <f>SUM(K192*G192)</f>
        <v>0</v>
      </c>
    </row>
    <row r="193" spans="1:12" ht="60" customHeight="1" x14ac:dyDescent="0.35">
      <c r="B193" s="3" t="s">
        <v>2</v>
      </c>
      <c r="C193" s="3" t="s">
        <v>8</v>
      </c>
      <c r="D193" s="3" t="s">
        <v>307</v>
      </c>
      <c r="E193" s="3"/>
      <c r="F193" s="3" t="s">
        <v>310</v>
      </c>
      <c r="G193" s="40">
        <v>1248</v>
      </c>
      <c r="H193" s="41" t="s">
        <v>5</v>
      </c>
      <c r="I193" s="1">
        <v>0</v>
      </c>
      <c r="K193" s="1">
        <f>SUM(I193:J193)</f>
        <v>0</v>
      </c>
      <c r="L193" s="4">
        <f>SUM(K193*G193)</f>
        <v>0</v>
      </c>
    </row>
    <row r="195" spans="1:12" x14ac:dyDescent="0.35">
      <c r="H195" s="1" t="s">
        <v>133</v>
      </c>
      <c r="I195" s="1">
        <f>SUM(I192:I194)</f>
        <v>0</v>
      </c>
      <c r="K195" s="1">
        <f>SUM(K192:K194)</f>
        <v>0</v>
      </c>
      <c r="L195" s="4">
        <f>SUM(L192:L194)</f>
        <v>0</v>
      </c>
    </row>
    <row r="197" spans="1:12" ht="21" x14ac:dyDescent="0.35">
      <c r="A197" s="6" t="s">
        <v>10</v>
      </c>
      <c r="C197" s="1">
        <f>SUM(AM48+M74+K82+P93+S101+T129+K140+K146+P158+N166+M174+N188+K195)</f>
        <v>0</v>
      </c>
    </row>
    <row r="198" spans="1:12" ht="21" x14ac:dyDescent="0.35">
      <c r="A198" s="6" t="s">
        <v>9</v>
      </c>
      <c r="C198" s="4">
        <f>SUM(AN48+N74+L82+Q93+T101+U129+L140+L146+Q158+O166+N174+O188+L195)</f>
        <v>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Assortment</vt:lpstr>
    </vt:vector>
  </TitlesOfParts>
  <Company>Hark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Francis</dc:creator>
  <cp:lastModifiedBy>Swahn, Oscar</cp:lastModifiedBy>
  <dcterms:created xsi:type="dcterms:W3CDTF">2013-08-01T14:36:36Z</dcterms:created>
  <dcterms:modified xsi:type="dcterms:W3CDTF">2022-03-21T13:34:27Z</dcterms:modified>
</cp:coreProperties>
</file>